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oi\AppData\Local\Microsoft\Windows\INetCache\Content.Outlook\LREFN21P\"/>
    </mc:Choice>
  </mc:AlternateContent>
  <xr:revisionPtr revIDLastSave="0" documentId="13_ncr:1_{182FBCAB-402C-488F-82AE-E78D76CA73BF}" xr6:coauthVersionLast="47" xr6:coauthVersionMax="47" xr10:uidLastSave="{00000000-0000-0000-0000-000000000000}"/>
  <bookViews>
    <workbookView xWindow="-120" yWindow="-120" windowWidth="29040" windowHeight="15840" activeTab="6" xr2:uid="{00000000-000D-0000-FFFF-FFFF00000000}"/>
  </bookViews>
  <sheets>
    <sheet name="מסלול כללי  " sheetId="13" r:id="rId1"/>
    <sheet name="מסלול אשראי ואגח" sheetId="14" r:id="rId2"/>
    <sheet name="מסלול מניות קרן" sheetId="15" r:id="rId3"/>
    <sheet name="s&amp;p 500 -  קרן מסלול  " sheetId="16" r:id="rId4"/>
    <sheet name="מדיניות מסלול כללי ילין לפידות" sheetId="18" state="hidden" r:id="rId5"/>
    <sheet name="מדיניות מסלול כללי למיטב" sheetId="17" state="hidden" r:id="rId6"/>
    <sheet name="עיקרי מדיניות השקעות אחראיות" sheetId="11" r:id="rId7"/>
  </sheets>
  <externalReferences>
    <externalReference r:id="rId8"/>
  </externalReferences>
  <definedNames>
    <definedName name="_xlnm.Print_Area" localSheetId="1">'מסלול אשראי ואגח'!$A$1:$I$33</definedName>
    <definedName name="_xlnm.Print_Area" localSheetId="0">'מסלול כללי  '!$A$1:$I$34</definedName>
    <definedName name="_xlnm.Print_Area" localSheetId="2">'מסלול מניות קרן'!$A$1:$I$33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" i="17" l="1"/>
  <c r="E8" i="17"/>
  <c r="D8" i="17"/>
  <c r="C8" i="17"/>
  <c r="B8" i="17"/>
  <c r="A8" i="17"/>
  <c r="F7" i="17"/>
  <c r="E7" i="17"/>
  <c r="D7" i="17"/>
  <c r="C7" i="17"/>
  <c r="B7" i="17"/>
  <c r="A7" i="17"/>
  <c r="F6" i="17"/>
  <c r="E6" i="17"/>
  <c r="D6" i="17"/>
  <c r="C6" i="17"/>
  <c r="B6" i="17"/>
  <c r="A6" i="17"/>
  <c r="F5" i="17"/>
  <c r="E5" i="17"/>
  <c r="D5" i="17"/>
  <c r="C5" i="17"/>
  <c r="B5" i="17"/>
  <c r="A5" i="17"/>
  <c r="F4" i="17"/>
  <c r="E4" i="17"/>
  <c r="D4" i="17"/>
  <c r="C4" i="17"/>
  <c r="B4" i="17"/>
  <c r="A4" i="17"/>
  <c r="F3" i="17"/>
  <c r="E3" i="17"/>
  <c r="D3" i="17"/>
  <c r="C3" i="17"/>
  <c r="B3" i="17"/>
  <c r="A3" i="17"/>
  <c r="D2" i="17"/>
  <c r="C2" i="17"/>
  <c r="B2" i="17"/>
  <c r="A2" i="17"/>
  <c r="G8" i="18"/>
  <c r="F8" i="18"/>
  <c r="E8" i="18"/>
  <c r="D8" i="18"/>
  <c r="C8" i="18"/>
  <c r="B8" i="18"/>
  <c r="A8" i="18"/>
  <c r="G7" i="18"/>
  <c r="F7" i="18"/>
  <c r="D7" i="18"/>
  <c r="C7" i="18"/>
  <c r="B7" i="18"/>
  <c r="A7" i="18"/>
  <c r="G6" i="18"/>
  <c r="F6" i="18"/>
  <c r="E6" i="18"/>
  <c r="D6" i="18"/>
  <c r="C6" i="18"/>
  <c r="B6" i="18"/>
  <c r="A6" i="18"/>
  <c r="G5" i="18"/>
  <c r="F5" i="18"/>
  <c r="E5" i="18"/>
  <c r="D5" i="18"/>
  <c r="C5" i="18"/>
  <c r="B5" i="18"/>
  <c r="A5" i="18"/>
  <c r="G4" i="18"/>
  <c r="F4" i="18"/>
  <c r="E4" i="18"/>
  <c r="D4" i="18"/>
  <c r="C4" i="18"/>
  <c r="B4" i="18"/>
  <c r="A4" i="18"/>
  <c r="G3" i="18"/>
  <c r="F3" i="18"/>
  <c r="E3" i="18"/>
  <c r="D3" i="18"/>
  <c r="C3" i="18"/>
  <c r="B3" i="18"/>
  <c r="A3" i="18"/>
  <c r="G2" i="18"/>
  <c r="D2" i="18"/>
  <c r="C2" i="18"/>
  <c r="B2" i="18"/>
  <c r="A2" i="18"/>
  <c r="B22" i="16"/>
  <c r="G26" i="15" l="1"/>
  <c r="F26" i="15"/>
  <c r="G21" i="15"/>
  <c r="G20" i="15"/>
  <c r="G17" i="15"/>
  <c r="G14" i="15"/>
  <c r="G11" i="15"/>
  <c r="F8" i="15"/>
  <c r="G26" i="14"/>
  <c r="F26" i="14"/>
  <c r="F8" i="14"/>
  <c r="G21" i="14"/>
  <c r="G20" i="14"/>
  <c r="F20" i="14"/>
  <c r="G17" i="14"/>
  <c r="G14" i="14"/>
  <c r="F14" i="14"/>
  <c r="G11" i="14"/>
  <c r="F11" i="14"/>
  <c r="G8" i="14"/>
  <c r="G27" i="13"/>
  <c r="F27" i="13"/>
  <c r="G21" i="13"/>
  <c r="G20" i="13"/>
  <c r="F20" i="13"/>
  <c r="G17" i="13"/>
  <c r="G14" i="13"/>
  <c r="F14" i="13"/>
  <c r="G11" i="13"/>
  <c r="F11" i="13"/>
  <c r="F8" i="13"/>
  <c r="G8" i="13"/>
  <c r="D22" i="16" l="1"/>
  <c r="C23" i="15"/>
  <c r="D23" i="14"/>
  <c r="I17" i="14"/>
  <c r="D24" i="13" l="1"/>
  <c r="B24" i="13" l="1"/>
  <c r="C24" i="13"/>
  <c r="H17" i="14"/>
  <c r="B23" i="14"/>
  <c r="C23" i="14"/>
  <c r="H14" i="15"/>
  <c r="H17" i="15"/>
  <c r="B23" i="15"/>
  <c r="D23" i="15"/>
  <c r="C22" i="16"/>
</calcChain>
</file>

<file path=xl/sharedStrings.xml><?xml version="1.0" encoding="utf-8"?>
<sst xmlns="http://schemas.openxmlformats.org/spreadsheetml/2006/main" count="161" uniqueCount="55">
  <si>
    <t>אפיק השקעה</t>
  </si>
  <si>
    <t>+/-6%</t>
  </si>
  <si>
    <t>+/-5%</t>
  </si>
  <si>
    <t>סה"כ</t>
  </si>
  <si>
    <t>אג"ח ממשלתי</t>
  </si>
  <si>
    <t>עו"ש , פק"מ , פר"י</t>
  </si>
  <si>
    <t>מניות</t>
  </si>
  <si>
    <t>אג"ח קונצרני</t>
  </si>
  <si>
    <r>
      <t>חשיפה למט"ח</t>
    </r>
    <r>
      <rPr>
        <b/>
        <sz val="12"/>
        <rFont val="Arial"/>
        <family val="2"/>
      </rPr>
      <t xml:space="preserve"> </t>
    </r>
  </si>
  <si>
    <t>מדד ייחוס</t>
  </si>
  <si>
    <t>טווח סטייה</t>
  </si>
  <si>
    <t>ריבית בנק ישראל</t>
  </si>
  <si>
    <t>סטייה</t>
  </si>
  <si>
    <t>שע"ח דולר/שקל</t>
  </si>
  <si>
    <t>ממשלתי שקלי 2-5 שנים - 45% ממשלתי צמוד 2-5 שנים - 45%
אג"ח ארה"ב 10 שנים 10% (בשקלים)</t>
  </si>
  <si>
    <t>תל בונד 60 - 50%  
תל בונד שקלי - 25%
IBOXIN30-25% (בשקלים)</t>
  </si>
  <si>
    <t>קרנות השקעה פרטיות</t>
  </si>
  <si>
    <t>אחר *</t>
  </si>
  <si>
    <t>* סעיף אחר כולל את כל האפיקים שלא נכללו בסעיפים האחרים.</t>
  </si>
  <si>
    <t>שיעור חשיפה צפוי לשנת 2024</t>
  </si>
  <si>
    <t xml:space="preserve"> גבולות שיעור החשיפה הצפויה</t>
  </si>
  <si>
    <t>0% - 5%</t>
  </si>
  <si>
    <t>0% - 6%</t>
  </si>
  <si>
    <t>החברה לניהול קרן ההשתלמות להנדסאים וטכנאים בע"מ</t>
  </si>
  <si>
    <t>שיעור חשיפה  לשנת 2024</t>
  </si>
  <si>
    <t>מדד ייחוס 2024</t>
  </si>
  <si>
    <t xml:space="preserve">80%  MSCI AC (בשקלים)
ת"א 125 - 20%   </t>
  </si>
  <si>
    <t xml:space="preserve">אחר* </t>
  </si>
  <si>
    <t xml:space="preserve">75%  MSCI AC (בשקלים)
ת"א 125 - 25%   </t>
  </si>
  <si>
    <t>+-5%</t>
  </si>
  <si>
    <t xml:space="preserve">ת"א 125- 25%
MSCI AC  -75%
</t>
  </si>
  <si>
    <r>
      <t>חשיפה למט"ח</t>
    </r>
    <r>
      <rPr>
        <b/>
        <sz val="10"/>
        <rFont val="Arial"/>
        <family val="2"/>
      </rPr>
      <t xml:space="preserve"> </t>
    </r>
  </si>
  <si>
    <t xml:space="preserve">קרן השתלמות הנדסאים  - מסלול s&amp;p 500 </t>
  </si>
  <si>
    <t>88% - 100%</t>
  </si>
  <si>
    <t xml:space="preserve">מדד s&amp;p 500
</t>
  </si>
  <si>
    <t>0% - 10%</t>
  </si>
  <si>
    <t>מדד מקמ</t>
  </si>
  <si>
    <t>דולר</t>
  </si>
  <si>
    <t>מדיניות השקעות צפויה לשנת 2025</t>
  </si>
  <si>
    <t>שיעור החשיפה ליום 31.12.2024</t>
  </si>
  <si>
    <t>מדיניות צפויה קרן הנדסאים מסלול אשראי ואג"ח  - שנת 2025</t>
  </si>
  <si>
    <t xml:space="preserve">קרן השתלמות הנדסאים מסלול כללי  - מדיניות צפויה לשנת 2025 </t>
  </si>
  <si>
    <t>מדיניות צפויה קרן השתלמות מסלול מניות- שנת 2025</t>
  </si>
  <si>
    <t>ממשלתי גוב שקלי - 45% ממשלתי צמוד 2-5 שנים - 45%
אג"ח ארה"ב 10 שנים 10% (בשקלים)</t>
  </si>
  <si>
    <t xml:space="preserve">מינימום </t>
  </si>
  <si>
    <t>מקסימום</t>
  </si>
  <si>
    <t xml:space="preserve">מקסימום </t>
  </si>
  <si>
    <t>שיעור חשיפה  לשנת 2025</t>
  </si>
  <si>
    <t>שיעור החשיפה ליום 31.12.24</t>
  </si>
  <si>
    <t>שיעור גבולות החשיפה הצפויה</t>
  </si>
  <si>
    <t>קרן הנדסאים מסלול כללי מדיניות צפויה 2025 לתיק ילין לפידות</t>
  </si>
  <si>
    <t xml:space="preserve">קרן הנדסאים מסלול כללי מדיניות צפויה 2025 לתיק מיטב </t>
  </si>
  <si>
    <t>שיעור חשיפה צפוי לשנת 2025</t>
  </si>
  <si>
    <t>שיעור חשיפה צפוי 2025</t>
  </si>
  <si>
    <t>מגבלת עמלת ניהול חיצוני לשנת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</si>
</sst>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.00_ ;_ * \-#,##0.00_ ;_ * &quot;-&quot;??_ ;_ @_ "/>
    <numFmt numFmtId="165" formatCode="0.0%"/>
  </numFmts>
  <fonts count="36" x14ac:knownFonts="1">
    <font>
      <sz val="10"/>
      <name val="Arial"/>
    </font>
    <font>
      <sz val="12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b/>
      <sz val="18"/>
      <name val="Arial"/>
      <family val="2"/>
    </font>
    <font>
      <b/>
      <u/>
      <sz val="14"/>
      <name val="Arial"/>
      <family val="2"/>
    </font>
    <font>
      <sz val="16"/>
      <name val="Arial"/>
      <family val="2"/>
    </font>
    <font>
      <b/>
      <sz val="14"/>
      <name val="Arial"/>
      <family val="2"/>
    </font>
    <font>
      <b/>
      <sz val="20"/>
      <name val="Arial"/>
      <family val="2"/>
    </font>
    <font>
      <b/>
      <u/>
      <sz val="20"/>
      <name val="Arial"/>
      <family val="2"/>
    </font>
    <font>
      <u/>
      <sz val="10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  <scheme val="minor"/>
    </font>
    <font>
      <sz val="11"/>
      <color theme="0"/>
      <name val="Arial"/>
      <family val="2"/>
      <scheme val="minor"/>
    </font>
    <font>
      <sz val="11"/>
      <color rgb="FF9C0006"/>
      <name val="Arial"/>
      <family val="2"/>
      <scheme val="minor"/>
    </font>
    <font>
      <b/>
      <sz val="11"/>
      <color rgb="FFFA7D00"/>
      <name val="Arial"/>
      <family val="2"/>
      <scheme val="minor"/>
    </font>
    <font>
      <b/>
      <sz val="11"/>
      <color theme="0"/>
      <name val="Arial"/>
      <family val="2"/>
      <scheme val="minor"/>
    </font>
    <font>
      <i/>
      <sz val="11"/>
      <color rgb="FF7F7F7F"/>
      <name val="Arial"/>
      <family val="2"/>
      <scheme val="minor"/>
    </font>
    <font>
      <sz val="11"/>
      <color rgb="FF006100"/>
      <name val="Arial"/>
      <family val="2"/>
      <scheme val="minor"/>
    </font>
    <font>
      <b/>
      <sz val="15"/>
      <color theme="3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sz val="11"/>
      <color rgb="FF3F3F76"/>
      <name val="Arial"/>
      <family val="2"/>
      <scheme val="minor"/>
    </font>
    <font>
      <sz val="11"/>
      <color rgb="FFFA7D00"/>
      <name val="Arial"/>
      <family val="2"/>
      <scheme val="minor"/>
    </font>
    <font>
      <sz val="11"/>
      <color rgb="FF9C6500"/>
      <name val="Arial"/>
      <family val="2"/>
      <scheme val="minor"/>
    </font>
    <font>
      <sz val="10"/>
      <name val="Arial"/>
    </font>
    <font>
      <b/>
      <sz val="11"/>
      <color rgb="FF3F3F3F"/>
      <name val="Arial"/>
      <family val="2"/>
      <scheme val="minor"/>
    </font>
    <font>
      <b/>
      <sz val="18"/>
      <color theme="3"/>
      <name val="Times New Roman"/>
      <family val="2"/>
      <scheme val="major"/>
    </font>
    <font>
      <b/>
      <sz val="11"/>
      <color theme="1"/>
      <name val="Arial"/>
      <family val="2"/>
      <scheme val="minor"/>
    </font>
    <font>
      <sz val="11"/>
      <color indexed="10"/>
      <name val="Arial"/>
      <family val="2"/>
      <scheme val="minor"/>
    </font>
    <font>
      <sz val="11"/>
      <color theme="1"/>
      <name val="Calibri"/>
      <family val="2"/>
    </font>
    <font>
      <b/>
      <i/>
      <sz val="11"/>
      <color theme="1"/>
      <name val="Calibri"/>
      <family val="2"/>
    </font>
    <font>
      <sz val="11"/>
      <name val="Arial"/>
      <family val="2"/>
      <scheme val="minor"/>
    </font>
    <font>
      <b/>
      <sz val="14"/>
      <color theme="1"/>
      <name val="Arial"/>
      <family val="2"/>
      <scheme val="minor"/>
    </font>
    <font>
      <b/>
      <sz val="11"/>
      <name val="Arial"/>
      <family val="2"/>
      <scheme val="minor"/>
    </font>
    <font>
      <sz val="10"/>
      <name val="Arial"/>
      <family val="2"/>
    </font>
  </fonts>
  <fills count="40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84130375072486"/>
        <bgColor indexed="64"/>
      </patternFill>
    </fill>
    <fill>
      <patternFill patternType="solid">
        <fgColor theme="5" tint="0.59984130375072486"/>
        <bgColor indexed="64"/>
      </patternFill>
    </fill>
    <fill>
      <patternFill patternType="solid">
        <fgColor theme="7" tint="0.59984130375072486"/>
        <bgColor indexed="64"/>
      </patternFill>
    </fill>
    <fill>
      <patternFill patternType="solid">
        <fgColor theme="7" tint="0.59974974822229687"/>
        <bgColor indexed="64"/>
      </patternFill>
    </fill>
    <fill>
      <patternFill patternType="solid">
        <fgColor theme="7" tint="0.59981078524124887"/>
        <bgColor indexed="64"/>
      </patternFill>
    </fill>
    <fill>
      <patternFill patternType="solid">
        <fgColor theme="8" tint="0.59984130375072486"/>
        <bgColor indexed="64"/>
      </patternFill>
    </fill>
    <fill>
      <patternFill patternType="solid">
        <fgColor theme="9" tint="0.59984130375072486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3" tint="0.59990234076967686"/>
        <bgColor indexed="64"/>
      </patternFill>
    </fill>
    <fill>
      <patternFill patternType="solid">
        <fgColor theme="4" tint="0.79989013336588644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8321481978820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55">
    <xf numFmtId="0" fontId="0" fillId="0" borderId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7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3" fillId="21" borderId="0" applyNumberFormat="0" applyBorder="0" applyAlignment="0" applyProtection="0"/>
    <xf numFmtId="0" fontId="13" fillId="22" borderId="0" applyNumberFormat="0" applyBorder="0" applyAlignment="0" applyProtection="0"/>
    <xf numFmtId="0" fontId="13" fillId="7" borderId="0" applyNumberFormat="0" applyBorder="0" applyAlignment="0" applyProtection="0"/>
    <xf numFmtId="0" fontId="13" fillId="9" borderId="0" applyNumberFormat="0" applyBorder="0" applyAlignment="0" applyProtection="0"/>
    <xf numFmtId="0" fontId="13" fillId="23" borderId="0" applyNumberFormat="0" applyBorder="0" applyAlignment="0" applyProtection="0"/>
    <xf numFmtId="0" fontId="13" fillId="10" borderId="0" applyNumberFormat="0" applyBorder="0" applyAlignment="0" applyProtection="0"/>
    <xf numFmtId="0" fontId="13" fillId="24" borderId="0" applyNumberFormat="0" applyBorder="0" applyAlignment="0" applyProtection="0"/>
    <xf numFmtId="0" fontId="13" fillId="25" borderId="0" applyNumberFormat="0" applyBorder="0" applyAlignment="0" applyProtection="0"/>
    <xf numFmtId="0" fontId="13" fillId="26" borderId="0" applyNumberFormat="0" applyBorder="0" applyAlignment="0" applyProtection="0"/>
    <xf numFmtId="0" fontId="13" fillId="27" borderId="0" applyNumberFormat="0" applyBorder="0" applyAlignment="0" applyProtection="0"/>
    <xf numFmtId="0" fontId="13" fillId="28" borderId="0" applyNumberFormat="0" applyBorder="0" applyAlignment="0" applyProtection="0"/>
    <xf numFmtId="0" fontId="13" fillId="29" borderId="0" applyNumberFormat="0" applyBorder="0" applyAlignment="0" applyProtection="0"/>
    <xf numFmtId="0" fontId="14" fillId="30" borderId="0" applyNumberFormat="0" applyBorder="0" applyAlignment="0" applyProtection="0"/>
    <xf numFmtId="0" fontId="15" fillId="31" borderId="14" applyNumberFormat="0" applyAlignment="0" applyProtection="0"/>
    <xf numFmtId="0" fontId="16" fillId="32" borderId="15" applyNumberFormat="0" applyAlignment="0" applyProtection="0"/>
    <xf numFmtId="164" fontId="25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8" fillId="33" borderId="0" applyNumberFormat="0" applyBorder="0" applyAlignment="0" applyProtection="0"/>
    <xf numFmtId="0" fontId="19" fillId="0" borderId="16" applyNumberFormat="0" applyFill="0" applyAlignment="0" applyProtection="0"/>
    <xf numFmtId="0" fontId="20" fillId="0" borderId="17" applyNumberFormat="0" applyFill="0" applyAlignment="0" applyProtection="0"/>
    <xf numFmtId="0" fontId="21" fillId="0" borderId="18" applyNumberFormat="0" applyFill="0" applyAlignment="0" applyProtection="0"/>
    <xf numFmtId="0" fontId="21" fillId="0" borderId="0" applyNumberFormat="0" applyFill="0" applyBorder="0" applyAlignment="0" applyProtection="0"/>
    <xf numFmtId="0" fontId="22" fillId="8" borderId="14" applyNumberFormat="0" applyAlignment="0" applyProtection="0"/>
    <xf numFmtId="0" fontId="23" fillId="0" borderId="19" applyNumberFormat="0" applyFill="0" applyAlignment="0" applyProtection="0"/>
    <xf numFmtId="0" fontId="24" fillId="34" borderId="0" applyNumberFormat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2" fillId="0" borderId="0"/>
    <xf numFmtId="0" fontId="25" fillId="6" borderId="20" applyNumberFormat="0" applyFont="0" applyAlignment="0" applyProtection="0"/>
    <xf numFmtId="0" fontId="26" fillId="31" borderId="21" applyNumberForma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2" fillId="0" borderId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22" applyNumberFormat="0" applyFill="0" applyAlignment="0" applyProtection="0"/>
    <xf numFmtId="0" fontId="29" fillId="0" borderId="0" applyNumberFormat="0" applyFill="0" applyBorder="0" applyAlignment="0" applyProtection="0"/>
  </cellStyleXfs>
  <cellXfs count="155">
    <xf numFmtId="0" fontId="0" fillId="0" borderId="0" xfId="0"/>
    <xf numFmtId="0" fontId="1" fillId="0" borderId="0" xfId="0" applyFont="1"/>
    <xf numFmtId="0" fontId="30" fillId="0" borderId="0" xfId="11" applyFont="1" applyFill="1" applyAlignment="1">
      <alignment horizontal="right" vertical="center" readingOrder="2"/>
    </xf>
    <xf numFmtId="0" fontId="31" fillId="0" borderId="0" xfId="11" applyFont="1" applyFill="1" applyAlignment="1">
      <alignment horizontal="right" vertical="center" readingOrder="2"/>
    </xf>
    <xf numFmtId="0" fontId="6" fillId="0" borderId="0" xfId="0" applyFont="1"/>
    <xf numFmtId="0" fontId="8" fillId="0" borderId="0" xfId="40" applyFont="1" applyAlignment="1">
      <alignment horizontal="center"/>
    </xf>
    <xf numFmtId="0" fontId="8" fillId="0" borderId="0" xfId="40" applyFont="1"/>
    <xf numFmtId="0" fontId="12" fillId="0" borderId="0" xfId="46"/>
    <xf numFmtId="0" fontId="0" fillId="0" borderId="0" xfId="46" applyFont="1" applyAlignment="1">
      <alignment horizontal="right"/>
    </xf>
    <xf numFmtId="9" fontId="12" fillId="0" borderId="0" xfId="46" applyNumberFormat="1" applyAlignment="1">
      <alignment horizontal="center"/>
    </xf>
    <xf numFmtId="0" fontId="10" fillId="0" borderId="0" xfId="46" applyFont="1"/>
    <xf numFmtId="9" fontId="12" fillId="0" borderId="0" xfId="51" applyAlignment="1"/>
    <xf numFmtId="0" fontId="12" fillId="0" borderId="4" xfId="46" applyBorder="1" applyAlignment="1">
      <alignment horizontal="center" vertical="center" wrapText="1"/>
    </xf>
    <xf numFmtId="9" fontId="12" fillId="0" borderId="3" xfId="46" applyNumberFormat="1" applyBorder="1" applyAlignment="1">
      <alignment horizontal="center" vertical="center" wrapText="1"/>
    </xf>
    <xf numFmtId="0" fontId="32" fillId="0" borderId="5" xfId="46" applyFont="1" applyBorder="1" applyAlignment="1">
      <alignment horizontal="center" vertical="center" wrapText="1"/>
    </xf>
    <xf numFmtId="0" fontId="33" fillId="0" borderId="0" xfId="12" applyFont="1" applyFill="1" applyAlignment="1">
      <alignment horizontal="right" vertical="center" readingOrder="2"/>
    </xf>
    <xf numFmtId="0" fontId="3" fillId="0" borderId="0" xfId="46" applyFont="1"/>
    <xf numFmtId="0" fontId="1" fillId="0" borderId="0" xfId="46" applyFont="1" applyAlignment="1">
      <alignment horizontal="right" readingOrder="2"/>
    </xf>
    <xf numFmtId="0" fontId="25" fillId="0" borderId="0" xfId="43"/>
    <xf numFmtId="0" fontId="25" fillId="0" borderId="0" xfId="43" applyAlignment="1">
      <alignment horizontal="right"/>
    </xf>
    <xf numFmtId="9" fontId="0" fillId="0" borderId="0" xfId="51" applyFont="1" applyAlignment="1"/>
    <xf numFmtId="9" fontId="1" fillId="0" borderId="0" xfId="43" applyNumberFormat="1" applyFont="1" applyAlignment="1">
      <alignment horizontal="center" vertical="center" wrapText="1"/>
    </xf>
    <xf numFmtId="0" fontId="1" fillId="0" borderId="0" xfId="43" applyFont="1" applyAlignment="1">
      <alignment horizontal="center" vertical="center" wrapText="1"/>
    </xf>
    <xf numFmtId="9" fontId="12" fillId="0" borderId="0" xfId="46" applyNumberFormat="1"/>
    <xf numFmtId="9" fontId="13" fillId="0" borderId="0" xfId="46" applyNumberFormat="1" applyFont="1"/>
    <xf numFmtId="0" fontId="2" fillId="5" borderId="10" xfId="0" applyFont="1" applyFill="1" applyBorder="1" applyAlignment="1">
      <alignment horizontal="center" vertical="center" wrapText="1"/>
    </xf>
    <xf numFmtId="0" fontId="2" fillId="5" borderId="11" xfId="0" applyFont="1" applyFill="1" applyBorder="1" applyAlignment="1">
      <alignment horizontal="center" vertical="center" wrapText="1"/>
    </xf>
    <xf numFmtId="0" fontId="2" fillId="5" borderId="7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65" fontId="1" fillId="0" borderId="3" xfId="0" applyNumberFormat="1" applyFont="1" applyBorder="1" applyAlignment="1">
      <alignment horizontal="center" vertical="center" wrapText="1"/>
    </xf>
    <xf numFmtId="9" fontId="1" fillId="0" borderId="3" xfId="0" applyNumberFormat="1" applyFont="1" applyBorder="1" applyAlignment="1">
      <alignment horizontal="center" vertical="center" wrapText="1"/>
    </xf>
    <xf numFmtId="0" fontId="35" fillId="0" borderId="5" xfId="0" applyFont="1" applyBorder="1" applyAlignment="1">
      <alignment horizontal="center" vertical="center" wrapText="1"/>
    </xf>
    <xf numFmtId="9" fontId="1" fillId="0" borderId="4" xfId="0" applyNumberFormat="1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165" fontId="1" fillId="0" borderId="9" xfId="0" applyNumberFormat="1" applyFont="1" applyBorder="1" applyAlignment="1">
      <alignment horizontal="center" vertical="center" wrapText="1"/>
    </xf>
    <xf numFmtId="9" fontId="1" fillId="0" borderId="9" xfId="0" applyNumberFormat="1" applyFont="1" applyBorder="1" applyAlignment="1">
      <alignment horizontal="center" vertical="center" wrapText="1"/>
    </xf>
    <xf numFmtId="0" fontId="35" fillId="0" borderId="6" xfId="0" applyFont="1" applyBorder="1" applyAlignment="1">
      <alignment horizontal="center" vertical="center" wrapText="1"/>
    </xf>
    <xf numFmtId="49" fontId="0" fillId="0" borderId="3" xfId="46" applyNumberFormat="1" applyFont="1" applyBorder="1" applyAlignment="1">
      <alignment horizontal="center" vertical="center" wrapText="1"/>
    </xf>
    <xf numFmtId="9" fontId="0" fillId="0" borderId="3" xfId="46" applyNumberFormat="1" applyFont="1" applyBorder="1" applyAlignment="1">
      <alignment horizontal="center" vertical="center" wrapText="1"/>
    </xf>
    <xf numFmtId="9" fontId="2" fillId="35" borderId="11" xfId="46" applyNumberFormat="1" applyFont="1" applyFill="1" applyBorder="1" applyAlignment="1">
      <alignment horizontal="center" vertical="center" wrapText="1"/>
    </xf>
    <xf numFmtId="9" fontId="2" fillId="35" borderId="3" xfId="46" applyNumberFormat="1" applyFont="1" applyFill="1" applyBorder="1" applyAlignment="1">
      <alignment horizontal="center" vertical="center" wrapText="1"/>
    </xf>
    <xf numFmtId="9" fontId="12" fillId="0" borderId="3" xfId="46" applyNumberFormat="1" applyBorder="1" applyAlignment="1">
      <alignment horizontal="center" vertical="center" wrapText="1"/>
    </xf>
    <xf numFmtId="9" fontId="12" fillId="0" borderId="24" xfId="46" applyNumberFormat="1" applyBorder="1" applyAlignment="1">
      <alignment horizontal="center" vertical="center" wrapText="1"/>
    </xf>
    <xf numFmtId="9" fontId="12" fillId="0" borderId="25" xfId="46" applyNumberFormat="1" applyBorder="1" applyAlignment="1">
      <alignment horizontal="center" vertical="center" wrapText="1"/>
    </xf>
    <xf numFmtId="9" fontId="12" fillId="0" borderId="13" xfId="46" applyNumberFormat="1" applyBorder="1" applyAlignment="1">
      <alignment horizontal="center" vertical="center" wrapText="1"/>
    </xf>
    <xf numFmtId="9" fontId="0" fillId="0" borderId="24" xfId="46" applyNumberFormat="1" applyFont="1" applyBorder="1" applyAlignment="1">
      <alignment horizontal="center" vertical="center" wrapText="1"/>
    </xf>
    <xf numFmtId="9" fontId="0" fillId="0" borderId="25" xfId="46" applyNumberFormat="1" applyFont="1" applyBorder="1" applyAlignment="1">
      <alignment horizontal="center" vertical="center" wrapText="1"/>
    </xf>
    <xf numFmtId="9" fontId="0" fillId="0" borderId="13" xfId="46" applyNumberFormat="1" applyFont="1" applyBorder="1" applyAlignment="1">
      <alignment horizontal="center" vertical="center" wrapText="1"/>
    </xf>
    <xf numFmtId="9" fontId="12" fillId="0" borderId="26" xfId="46" applyNumberFormat="1" applyBorder="1" applyAlignment="1">
      <alignment horizontal="center" vertical="center" wrapText="1"/>
    </xf>
    <xf numFmtId="0" fontId="12" fillId="0" borderId="5" xfId="46" applyBorder="1" applyAlignment="1">
      <alignment horizontal="center" vertical="center" wrapText="1"/>
    </xf>
    <xf numFmtId="0" fontId="32" fillId="0" borderId="5" xfId="46" applyFont="1" applyBorder="1" applyAlignment="1">
      <alignment horizontal="center" vertical="center" wrapText="1"/>
    </xf>
    <xf numFmtId="9" fontId="12" fillId="0" borderId="5" xfId="46" applyNumberFormat="1" applyBorder="1" applyAlignment="1">
      <alignment horizontal="center" vertical="center" wrapText="1"/>
    </xf>
    <xf numFmtId="9" fontId="12" fillId="0" borderId="6" xfId="46" applyNumberFormat="1" applyBorder="1" applyAlignment="1">
      <alignment horizontal="center" vertical="center" wrapText="1"/>
    </xf>
    <xf numFmtId="9" fontId="2" fillId="35" borderId="7" xfId="46" applyNumberFormat="1" applyFont="1" applyFill="1" applyBorder="1" applyAlignment="1">
      <alignment horizontal="center" vertical="center" wrapText="1"/>
    </xf>
    <xf numFmtId="9" fontId="2" fillId="35" borderId="5" xfId="46" applyNumberFormat="1" applyFont="1" applyFill="1" applyBorder="1" applyAlignment="1">
      <alignment horizontal="center" vertical="center" wrapText="1"/>
    </xf>
    <xf numFmtId="0" fontId="0" fillId="0" borderId="5" xfId="46" applyFont="1" applyBorder="1" applyAlignment="1">
      <alignment horizontal="center" vertical="center" wrapText="1"/>
    </xf>
    <xf numFmtId="0" fontId="11" fillId="37" borderId="4" xfId="46" applyFont="1" applyFill="1" applyBorder="1" applyAlignment="1">
      <alignment horizontal="center" vertical="center" wrapText="1"/>
    </xf>
    <xf numFmtId="0" fontId="28" fillId="37" borderId="4" xfId="46" applyFont="1" applyFill="1" applyBorder="1" applyAlignment="1">
      <alignment horizontal="center" vertical="center" wrapText="1"/>
    </xf>
    <xf numFmtId="0" fontId="28" fillId="37" borderId="8" xfId="46" applyFont="1" applyFill="1" applyBorder="1" applyAlignment="1">
      <alignment horizontal="center" vertical="center" wrapText="1"/>
    </xf>
    <xf numFmtId="10" fontId="28" fillId="37" borderId="3" xfId="46" applyNumberFormat="1" applyFont="1" applyFill="1" applyBorder="1" applyAlignment="1">
      <alignment horizontal="center" vertical="center" wrapText="1"/>
    </xf>
    <xf numFmtId="10" fontId="28" fillId="37" borderId="9" xfId="46" applyNumberFormat="1" applyFont="1" applyFill="1" applyBorder="1" applyAlignment="1">
      <alignment horizontal="center" vertical="center" wrapText="1"/>
    </xf>
    <xf numFmtId="9" fontId="12" fillId="0" borderId="9" xfId="46" applyNumberFormat="1" applyBorder="1" applyAlignment="1">
      <alignment horizontal="center" vertical="center" wrapText="1"/>
    </xf>
    <xf numFmtId="0" fontId="0" fillId="0" borderId="4" xfId="46" applyFont="1" applyBorder="1" applyAlignment="1">
      <alignment horizontal="center" vertical="center" wrapText="1"/>
    </xf>
    <xf numFmtId="0" fontId="12" fillId="0" borderId="4" xfId="46" applyBorder="1" applyAlignment="1">
      <alignment horizontal="center" vertical="center" wrapText="1"/>
    </xf>
    <xf numFmtId="49" fontId="12" fillId="0" borderId="3" xfId="46" applyNumberFormat="1" applyBorder="1" applyAlignment="1">
      <alignment horizontal="center" vertical="center" wrapText="1"/>
    </xf>
    <xf numFmtId="0" fontId="12" fillId="0" borderId="3" xfId="46" applyBorder="1" applyAlignment="1">
      <alignment horizontal="center" vertical="center" wrapText="1"/>
    </xf>
    <xf numFmtId="0" fontId="11" fillId="0" borderId="4" xfId="46" applyFont="1" applyBorder="1" applyAlignment="1">
      <alignment horizontal="center" vertical="center" wrapText="1"/>
    </xf>
    <xf numFmtId="9" fontId="11" fillId="0" borderId="3" xfId="46" applyNumberFormat="1" applyFont="1" applyBorder="1" applyAlignment="1">
      <alignment horizontal="center" vertical="center" wrapText="1"/>
    </xf>
    <xf numFmtId="49" fontId="0" fillId="0" borderId="3" xfId="46" applyNumberFormat="1" applyFont="1" applyBorder="1" applyAlignment="1">
      <alignment horizontal="center" vertical="center" wrapText="1"/>
    </xf>
    <xf numFmtId="0" fontId="0" fillId="0" borderId="3" xfId="46" applyFont="1" applyBorder="1" applyAlignment="1">
      <alignment horizontal="center" vertical="center" wrapText="1"/>
    </xf>
    <xf numFmtId="9" fontId="0" fillId="0" borderId="4" xfId="46" applyNumberFormat="1" applyFont="1" applyBorder="1" applyAlignment="1">
      <alignment horizontal="center" vertical="center" wrapText="1"/>
    </xf>
    <xf numFmtId="9" fontId="35" fillId="0" borderId="24" xfId="46" applyNumberFormat="1" applyFont="1" applyBorder="1" applyAlignment="1">
      <alignment horizontal="center" vertical="center" wrapText="1"/>
    </xf>
    <xf numFmtId="0" fontId="12" fillId="0" borderId="4" xfId="46" applyBorder="1" applyAlignment="1">
      <alignment horizontal="center" vertical="center"/>
    </xf>
    <xf numFmtId="0" fontId="8" fillId="0" borderId="0" xfId="40" applyFont="1" applyAlignment="1">
      <alignment horizontal="center"/>
    </xf>
    <xf numFmtId="0" fontId="9" fillId="0" borderId="0" xfId="46" applyFont="1" applyAlignment="1">
      <alignment horizontal="center"/>
    </xf>
    <xf numFmtId="9" fontId="2" fillId="35" borderId="10" xfId="46" applyNumberFormat="1" applyFont="1" applyFill="1" applyBorder="1" applyAlignment="1">
      <alignment horizontal="center" vertical="center" wrapText="1"/>
    </xf>
    <xf numFmtId="9" fontId="2" fillId="35" borderId="4" xfId="46" applyNumberFormat="1" applyFont="1" applyFill="1" applyBorder="1" applyAlignment="1">
      <alignment horizontal="center" vertical="center" wrapText="1"/>
    </xf>
    <xf numFmtId="0" fontId="2" fillId="35" borderId="11" xfId="46" applyFont="1" applyFill="1" applyBorder="1" applyAlignment="1">
      <alignment horizontal="center" vertical="center" wrapText="1"/>
    </xf>
    <xf numFmtId="0" fontId="2" fillId="35" borderId="3" xfId="46" applyFont="1" applyFill="1" applyBorder="1" applyAlignment="1">
      <alignment horizontal="center" vertical="center" wrapText="1"/>
    </xf>
    <xf numFmtId="9" fontId="2" fillId="38" borderId="11" xfId="46" applyNumberFormat="1" applyFont="1" applyFill="1" applyBorder="1" applyAlignment="1">
      <alignment horizontal="center" vertical="center" wrapText="1"/>
    </xf>
    <xf numFmtId="9" fontId="2" fillId="38" borderId="3" xfId="46" applyNumberFormat="1" applyFont="1" applyFill="1" applyBorder="1" applyAlignment="1">
      <alignment horizontal="center" vertical="center" wrapText="1"/>
    </xf>
    <xf numFmtId="9" fontId="35" fillId="0" borderId="3" xfId="46" applyNumberFormat="1" applyFont="1" applyBorder="1" applyAlignment="1">
      <alignment horizontal="center" vertical="center" wrapText="1"/>
    </xf>
    <xf numFmtId="9" fontId="0" fillId="0" borderId="3" xfId="46" applyNumberFormat="1" applyFont="1" applyBorder="1" applyAlignment="1">
      <alignment horizontal="center" vertical="center" wrapText="1"/>
    </xf>
    <xf numFmtId="9" fontId="32" fillId="0" borderId="3" xfId="49" applyFont="1" applyFill="1" applyBorder="1" applyAlignment="1">
      <alignment horizontal="center" vertical="center" wrapText="1"/>
    </xf>
    <xf numFmtId="9" fontId="0" fillId="0" borderId="9" xfId="46" applyNumberFormat="1" applyFont="1" applyBorder="1" applyAlignment="1">
      <alignment horizontal="center" vertical="center" wrapText="1"/>
    </xf>
    <xf numFmtId="9" fontId="2" fillId="38" borderId="7" xfId="46" applyNumberFormat="1" applyFont="1" applyFill="1" applyBorder="1" applyAlignment="1">
      <alignment horizontal="center" vertical="center" wrapText="1"/>
    </xf>
    <xf numFmtId="9" fontId="2" fillId="38" borderId="5" xfId="46" applyNumberFormat="1" applyFont="1" applyFill="1" applyBorder="1" applyAlignment="1">
      <alignment horizontal="center" vertical="center" wrapText="1"/>
    </xf>
    <xf numFmtId="0" fontId="28" fillId="0" borderId="4" xfId="46" applyFont="1" applyBorder="1" applyAlignment="1">
      <alignment horizontal="center" vertical="center" wrapText="1"/>
    </xf>
    <xf numFmtId="0" fontId="28" fillId="0" borderId="8" xfId="46" applyFont="1" applyBorder="1" applyAlignment="1">
      <alignment horizontal="center" vertical="center" wrapText="1"/>
    </xf>
    <xf numFmtId="10" fontId="28" fillId="0" borderId="3" xfId="46" applyNumberFormat="1" applyFont="1" applyBorder="1" applyAlignment="1">
      <alignment horizontal="center" vertical="center" wrapText="1"/>
    </xf>
    <xf numFmtId="10" fontId="28" fillId="0" borderId="9" xfId="46" applyNumberFormat="1" applyFont="1" applyBorder="1" applyAlignment="1">
      <alignment horizontal="center" vertical="center" wrapText="1"/>
    </xf>
    <xf numFmtId="0" fontId="32" fillId="0" borderId="3" xfId="46" applyFont="1" applyBorder="1" applyAlignment="1">
      <alignment horizontal="center" vertical="center" wrapText="1"/>
    </xf>
    <xf numFmtId="165" fontId="12" fillId="0" borderId="3" xfId="46" applyNumberFormat="1" applyBorder="1" applyAlignment="1">
      <alignment horizontal="center" vertical="center" wrapText="1"/>
    </xf>
    <xf numFmtId="9" fontId="2" fillId="38" borderId="10" xfId="46" applyNumberFormat="1" applyFont="1" applyFill="1" applyBorder="1" applyAlignment="1">
      <alignment horizontal="center" vertical="center" wrapText="1"/>
    </xf>
    <xf numFmtId="9" fontId="2" fillId="38" borderId="4" xfId="46" applyNumberFormat="1" applyFont="1" applyFill="1" applyBorder="1" applyAlignment="1">
      <alignment horizontal="center" vertical="center" wrapText="1"/>
    </xf>
    <xf numFmtId="0" fontId="2" fillId="38" borderId="11" xfId="46" applyFont="1" applyFill="1" applyBorder="1" applyAlignment="1">
      <alignment horizontal="center" vertical="center" wrapText="1"/>
    </xf>
    <xf numFmtId="0" fontId="2" fillId="38" borderId="3" xfId="46" applyFont="1" applyFill="1" applyBorder="1" applyAlignment="1">
      <alignment horizontal="center" vertical="center" wrapText="1"/>
    </xf>
    <xf numFmtId="9" fontId="2" fillId="39" borderId="11" xfId="46" applyNumberFormat="1" applyFont="1" applyFill="1" applyBorder="1" applyAlignment="1">
      <alignment horizontal="center" vertical="center" wrapText="1"/>
    </xf>
    <xf numFmtId="9" fontId="2" fillId="39" borderId="3" xfId="46" applyNumberFormat="1" applyFont="1" applyFill="1" applyBorder="1" applyAlignment="1">
      <alignment horizontal="center" vertical="center" wrapText="1"/>
    </xf>
    <xf numFmtId="9" fontId="0" fillId="0" borderId="24" xfId="49" applyFont="1" applyFill="1" applyBorder="1" applyAlignment="1">
      <alignment horizontal="center" vertical="center" wrapText="1"/>
    </xf>
    <xf numFmtId="9" fontId="0" fillId="0" borderId="25" xfId="49" applyFont="1" applyFill="1" applyBorder="1" applyAlignment="1">
      <alignment horizontal="center" vertical="center" wrapText="1"/>
    </xf>
    <xf numFmtId="9" fontId="0" fillId="0" borderId="13" xfId="49" applyFont="1" applyFill="1" applyBorder="1" applyAlignment="1">
      <alignment horizontal="center" vertical="center" wrapText="1"/>
    </xf>
    <xf numFmtId="9" fontId="12" fillId="0" borderId="24" xfId="49" applyFont="1" applyFill="1" applyBorder="1" applyAlignment="1">
      <alignment horizontal="center" vertical="center" wrapText="1"/>
    </xf>
    <xf numFmtId="9" fontId="12" fillId="0" borderId="25" xfId="49" applyFont="1" applyFill="1" applyBorder="1" applyAlignment="1">
      <alignment horizontal="center" vertical="center" wrapText="1"/>
    </xf>
    <xf numFmtId="9" fontId="12" fillId="0" borderId="13" xfId="49" applyFont="1" applyFill="1" applyBorder="1" applyAlignment="1">
      <alignment horizontal="center" vertical="center" wrapText="1"/>
    </xf>
    <xf numFmtId="9" fontId="12" fillId="0" borderId="26" xfId="49" applyFont="1" applyFill="1" applyBorder="1" applyAlignment="1">
      <alignment horizontal="center" vertical="center" wrapText="1"/>
    </xf>
    <xf numFmtId="9" fontId="2" fillId="39" borderId="7" xfId="46" applyNumberFormat="1" applyFont="1" applyFill="1" applyBorder="1" applyAlignment="1">
      <alignment horizontal="center" vertical="center" wrapText="1"/>
    </xf>
    <xf numFmtId="9" fontId="2" fillId="39" borderId="5" xfId="46" applyNumberFormat="1" applyFont="1" applyFill="1" applyBorder="1" applyAlignment="1">
      <alignment horizontal="center" vertical="center" wrapText="1"/>
    </xf>
    <xf numFmtId="10" fontId="34" fillId="0" borderId="3" xfId="46" applyNumberFormat="1" applyFont="1" applyBorder="1" applyAlignment="1">
      <alignment horizontal="center" vertical="center" wrapText="1"/>
    </xf>
    <xf numFmtId="10" fontId="34" fillId="0" borderId="9" xfId="46" applyNumberFormat="1" applyFont="1" applyBorder="1" applyAlignment="1">
      <alignment horizontal="center" vertical="center" wrapText="1"/>
    </xf>
    <xf numFmtId="9" fontId="32" fillId="0" borderId="3" xfId="46" applyNumberFormat="1" applyFont="1" applyBorder="1" applyAlignment="1">
      <alignment horizontal="center" vertical="center" wrapText="1"/>
    </xf>
    <xf numFmtId="9" fontId="2" fillId="39" borderId="10" xfId="46" applyNumberFormat="1" applyFont="1" applyFill="1" applyBorder="1" applyAlignment="1">
      <alignment horizontal="center" vertical="center" wrapText="1"/>
    </xf>
    <xf numFmtId="9" fontId="2" fillId="39" borderId="4" xfId="46" applyNumberFormat="1" applyFont="1" applyFill="1" applyBorder="1" applyAlignment="1">
      <alignment horizontal="center" vertical="center" wrapText="1"/>
    </xf>
    <xf numFmtId="0" fontId="2" fillId="39" borderId="11" xfId="46" applyFont="1" applyFill="1" applyBorder="1" applyAlignment="1">
      <alignment horizontal="center" vertical="center" wrapText="1"/>
    </xf>
    <xf numFmtId="0" fontId="2" fillId="39" borderId="3" xfId="46" applyFont="1" applyFill="1" applyBorder="1" applyAlignment="1">
      <alignment horizontal="center" vertical="center" wrapText="1"/>
    </xf>
    <xf numFmtId="0" fontId="2" fillId="37" borderId="1" xfId="46" applyFont="1" applyFill="1" applyBorder="1" applyAlignment="1">
      <alignment horizontal="center" vertical="center" wrapText="1"/>
    </xf>
    <xf numFmtId="0" fontId="2" fillId="37" borderId="2" xfId="46" applyFont="1" applyFill="1" applyBorder="1" applyAlignment="1">
      <alignment horizontal="center" vertical="center" wrapText="1"/>
    </xf>
    <xf numFmtId="0" fontId="2" fillId="37" borderId="12" xfId="46" applyFont="1" applyFill="1" applyBorder="1" applyAlignment="1">
      <alignment horizontal="center" vertical="center" wrapText="1"/>
    </xf>
    <xf numFmtId="10" fontId="2" fillId="37" borderId="1" xfId="46" quotePrefix="1" applyNumberFormat="1" applyFont="1" applyFill="1" applyBorder="1" applyAlignment="1">
      <alignment horizontal="center" vertical="center" wrapText="1"/>
    </xf>
    <xf numFmtId="10" fontId="2" fillId="37" borderId="2" xfId="46" applyNumberFormat="1" applyFont="1" applyFill="1" applyBorder="1" applyAlignment="1">
      <alignment horizontal="center" vertical="center" wrapText="1"/>
    </xf>
    <xf numFmtId="10" fontId="2" fillId="37" borderId="12" xfId="46" applyNumberFormat="1" applyFont="1" applyFill="1" applyBorder="1" applyAlignment="1">
      <alignment horizontal="center" vertical="center" wrapText="1"/>
    </xf>
    <xf numFmtId="0" fontId="1" fillId="0" borderId="1" xfId="43" applyFont="1" applyBorder="1" applyAlignment="1">
      <alignment horizontal="center" vertical="center" wrapText="1"/>
    </xf>
    <xf numFmtId="0" fontId="1" fillId="0" borderId="2" xfId="43" applyFont="1" applyBorder="1" applyAlignment="1">
      <alignment horizontal="center" vertical="center" wrapText="1"/>
    </xf>
    <xf numFmtId="0" fontId="1" fillId="0" borderId="12" xfId="43" applyFont="1" applyBorder="1" applyAlignment="1">
      <alignment horizontal="center" vertical="center" wrapText="1"/>
    </xf>
    <xf numFmtId="165" fontId="1" fillId="0" borderId="1" xfId="43" applyNumberFormat="1" applyFont="1" applyBorder="1" applyAlignment="1">
      <alignment horizontal="center" vertical="center" wrapText="1"/>
    </xf>
    <xf numFmtId="165" fontId="1" fillId="0" borderId="2" xfId="43" applyNumberFormat="1" applyFont="1" applyBorder="1" applyAlignment="1">
      <alignment horizontal="center" vertical="center" wrapText="1"/>
    </xf>
    <xf numFmtId="165" fontId="1" fillId="0" borderId="12" xfId="43" applyNumberFormat="1" applyFont="1" applyBorder="1" applyAlignment="1">
      <alignment horizontal="center" vertical="center" wrapText="1"/>
    </xf>
    <xf numFmtId="9" fontId="1" fillId="0" borderId="1" xfId="43" applyNumberFormat="1" applyFont="1" applyBorder="1" applyAlignment="1">
      <alignment horizontal="center" vertical="center" wrapText="1"/>
    </xf>
    <xf numFmtId="9" fontId="1" fillId="0" borderId="2" xfId="43" applyNumberFormat="1" applyFont="1" applyBorder="1" applyAlignment="1">
      <alignment horizontal="center" vertical="center" wrapText="1"/>
    </xf>
    <xf numFmtId="9" fontId="1" fillId="0" borderId="12" xfId="43" applyNumberFormat="1" applyFont="1" applyBorder="1" applyAlignment="1">
      <alignment horizontal="center" vertical="center" wrapText="1"/>
    </xf>
    <xf numFmtId="49" fontId="1" fillId="0" borderId="1" xfId="43" applyNumberFormat="1" applyFont="1" applyBorder="1" applyAlignment="1">
      <alignment horizontal="center" vertical="center" wrapText="1"/>
    </xf>
    <xf numFmtId="49" fontId="1" fillId="0" borderId="2" xfId="43" applyNumberFormat="1" applyFont="1" applyBorder="1" applyAlignment="1">
      <alignment horizontal="center" vertical="center" wrapText="1"/>
    </xf>
    <xf numFmtId="49" fontId="1" fillId="0" borderId="12" xfId="43" applyNumberFormat="1" applyFont="1" applyBorder="1" applyAlignment="1">
      <alignment horizontal="center" vertical="center" wrapText="1"/>
    </xf>
    <xf numFmtId="0" fontId="2" fillId="0" borderId="1" xfId="43" applyFont="1" applyBorder="1" applyAlignment="1">
      <alignment horizontal="center" vertical="center" wrapText="1"/>
    </xf>
    <xf numFmtId="0" fontId="2" fillId="0" borderId="2" xfId="43" applyFont="1" applyBorder="1" applyAlignment="1">
      <alignment horizontal="center" vertical="center" wrapText="1"/>
    </xf>
    <xf numFmtId="0" fontId="2" fillId="0" borderId="12" xfId="43" applyFont="1" applyBorder="1" applyAlignment="1">
      <alignment horizontal="center" vertical="center" wrapText="1"/>
    </xf>
    <xf numFmtId="9" fontId="2" fillId="0" borderId="1" xfId="43" applyNumberFormat="1" applyFont="1" applyBorder="1" applyAlignment="1">
      <alignment horizontal="center" vertical="center" wrapText="1"/>
    </xf>
    <xf numFmtId="9" fontId="2" fillId="0" borderId="2" xfId="43" applyNumberFormat="1" applyFont="1" applyBorder="1" applyAlignment="1">
      <alignment horizontal="center" vertical="center" wrapText="1"/>
    </xf>
    <xf numFmtId="9" fontId="2" fillId="0" borderId="12" xfId="43" applyNumberFormat="1" applyFont="1" applyBorder="1" applyAlignment="1">
      <alignment horizontal="center" vertical="center" wrapText="1"/>
    </xf>
    <xf numFmtId="9" fontId="11" fillId="37" borderId="23" xfId="46" applyNumberFormat="1" applyFont="1" applyFill="1" applyBorder="1" applyAlignment="1">
      <alignment horizontal="center" vertical="center" wrapText="1"/>
    </xf>
    <xf numFmtId="9" fontId="32" fillId="37" borderId="23" xfId="46" applyNumberFormat="1" applyFont="1" applyFill="1" applyBorder="1" applyAlignment="1">
      <alignment horizontal="center" vertical="center" wrapText="1"/>
    </xf>
    <xf numFmtId="0" fontId="1" fillId="11" borderId="1" xfId="43" applyFont="1" applyFill="1" applyBorder="1" applyAlignment="1">
      <alignment horizontal="center" vertical="center" wrapText="1"/>
    </xf>
    <xf numFmtId="0" fontId="1" fillId="11" borderId="2" xfId="43" applyFont="1" applyFill="1" applyBorder="1" applyAlignment="1">
      <alignment horizontal="center" vertical="center" wrapText="1"/>
    </xf>
    <xf numFmtId="0" fontId="1" fillId="11" borderId="12" xfId="43" applyFont="1" applyFill="1" applyBorder="1" applyAlignment="1">
      <alignment horizontal="center" vertical="center" wrapText="1"/>
    </xf>
    <xf numFmtId="49" fontId="1" fillId="11" borderId="1" xfId="43" applyNumberFormat="1" applyFont="1" applyFill="1" applyBorder="1" applyAlignment="1">
      <alignment horizontal="center" vertical="center" wrapText="1"/>
    </xf>
    <xf numFmtId="49" fontId="1" fillId="11" borderId="2" xfId="43" applyNumberFormat="1" applyFont="1" applyFill="1" applyBorder="1" applyAlignment="1">
      <alignment horizontal="center" vertical="center" wrapText="1"/>
    </xf>
    <xf numFmtId="49" fontId="1" fillId="11" borderId="12" xfId="43" applyNumberFormat="1" applyFont="1" applyFill="1" applyBorder="1" applyAlignment="1">
      <alignment horizontal="center" vertical="center" wrapText="1"/>
    </xf>
    <xf numFmtId="0" fontId="4" fillId="0" borderId="0" xfId="43" applyFont="1" applyAlignment="1">
      <alignment horizontal="center" wrapText="1"/>
    </xf>
    <xf numFmtId="0" fontId="5" fillId="0" borderId="0" xfId="43" applyFont="1" applyAlignment="1">
      <alignment horizontal="center" wrapText="1"/>
    </xf>
    <xf numFmtId="0" fontId="7" fillId="36" borderId="1" xfId="43" applyFont="1" applyFill="1" applyBorder="1" applyAlignment="1">
      <alignment horizontal="center" vertical="center" wrapText="1"/>
    </xf>
    <xf numFmtId="0" fontId="7" fillId="36" borderId="2" xfId="43" applyFont="1" applyFill="1" applyBorder="1" applyAlignment="1">
      <alignment horizontal="center" vertical="center" wrapText="1"/>
    </xf>
    <xf numFmtId="0" fontId="7" fillId="36" borderId="12" xfId="43" applyFont="1" applyFill="1" applyBorder="1" applyAlignment="1">
      <alignment horizontal="center" vertical="center" wrapText="1"/>
    </xf>
    <xf numFmtId="0" fontId="3" fillId="0" borderId="27" xfId="0" applyFont="1" applyBorder="1" applyAlignment="1">
      <alignment horizontal="center"/>
    </xf>
    <xf numFmtId="0" fontId="2" fillId="5" borderId="11" xfId="0" applyFont="1" applyFill="1" applyBorder="1" applyAlignment="1">
      <alignment horizontal="center" vertical="center" wrapText="1"/>
    </xf>
  </cellXfs>
  <cellStyles count="55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4 2" xfId="11" xr:uid="{00000000-0005-0000-0000-00000A000000}"/>
    <cellStyle name="40% - Accent4 3" xfId="12" xr:uid="{00000000-0005-0000-0000-00000B000000}"/>
    <cellStyle name="40% - Accent5" xfId="13" builtinId="47" customBuiltin="1"/>
    <cellStyle name="40% - Accent6" xfId="14" builtinId="51" customBuiltin="1"/>
    <cellStyle name="60% - Accent1" xfId="15" builtinId="32" customBuiltin="1"/>
    <cellStyle name="60% - Accent2" xfId="16" builtinId="36" customBuiltin="1"/>
    <cellStyle name="60% - Accent3" xfId="17" builtinId="40" customBuiltin="1"/>
    <cellStyle name="60% - Accent4" xfId="18" builtinId="44" customBuiltin="1"/>
    <cellStyle name="60% - Accent5" xfId="19" builtinId="48" customBuiltin="1"/>
    <cellStyle name="60% - Accent6" xfId="20" builtinId="52" customBuiltin="1"/>
    <cellStyle name="Accent1" xfId="21" builtinId="29" customBuiltin="1"/>
    <cellStyle name="Accent2" xfId="22" builtinId="33" customBuiltin="1"/>
    <cellStyle name="Accent3" xfId="23" builtinId="37" customBuiltin="1"/>
    <cellStyle name="Accent4" xfId="24" builtinId="41" customBuiltin="1"/>
    <cellStyle name="Accent5" xfId="25" builtinId="45" customBuiltin="1"/>
    <cellStyle name="Accent6" xfId="26" builtinId="49" customBuiltin="1"/>
    <cellStyle name="Bad" xfId="27" builtinId="27" customBuiltin="1"/>
    <cellStyle name="Calculation" xfId="28" builtinId="22" customBuiltin="1"/>
    <cellStyle name="Check Cell" xfId="29" builtinId="23" customBuiltin="1"/>
    <cellStyle name="Comma 2" xfId="30" xr:uid="{00000000-0005-0000-0000-00001D000000}"/>
    <cellStyle name="Explanatory Text" xfId="31" builtinId="53" customBuiltin="1"/>
    <cellStyle name="Good" xfId="32" builtinId="26" customBuiltin="1"/>
    <cellStyle name="Heading 1" xfId="33" builtinId="16" customBuiltin="1"/>
    <cellStyle name="Heading 2" xfId="34" builtinId="17" customBuiltin="1"/>
    <cellStyle name="Heading 3" xfId="35" builtinId="18" customBuiltin="1"/>
    <cellStyle name="Heading 4" xfId="36" builtinId="19" customBuiltin="1"/>
    <cellStyle name="Input" xfId="37" builtinId="20" customBuiltin="1"/>
    <cellStyle name="Linked Cell" xfId="38" builtinId="24" customBuiltin="1"/>
    <cellStyle name="Neutral" xfId="39" builtinId="28" customBuiltin="1"/>
    <cellStyle name="Normal" xfId="0" builtinId="0"/>
    <cellStyle name="Normal 2" xfId="40" xr:uid="{00000000-0005-0000-0000-000028000000}"/>
    <cellStyle name="Normal 2 2" xfId="41" xr:uid="{00000000-0005-0000-0000-000029000000}"/>
    <cellStyle name="Normal 2 3" xfId="42" xr:uid="{00000000-0005-0000-0000-00002A000000}"/>
    <cellStyle name="Normal 2 3 2" xfId="43" xr:uid="{00000000-0005-0000-0000-00002B000000}"/>
    <cellStyle name="Normal 3" xfId="44" xr:uid="{00000000-0005-0000-0000-00002C000000}"/>
    <cellStyle name="Normal 4" xfId="45" xr:uid="{00000000-0005-0000-0000-00002D000000}"/>
    <cellStyle name="Normal 5" xfId="46" xr:uid="{00000000-0005-0000-0000-00002E000000}"/>
    <cellStyle name="Note" xfId="47" builtinId="10" customBuiltin="1"/>
    <cellStyle name="Output" xfId="48" builtinId="21" customBuiltin="1"/>
    <cellStyle name="Percent" xfId="49" builtinId="5"/>
    <cellStyle name="Percent 2" xfId="50" xr:uid="{00000000-0005-0000-0000-000032000000}"/>
    <cellStyle name="Percent 3" xfId="51" xr:uid="{00000000-0005-0000-0000-000033000000}"/>
    <cellStyle name="Title" xfId="52" builtinId="15" customBuiltin="1"/>
    <cellStyle name="Total" xfId="53" builtinId="25" customBuiltin="1"/>
    <cellStyle name="Warning Text" xfId="5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0</xdr:rowOff>
    </xdr:from>
    <xdr:to>
      <xdr:col>10</xdr:col>
      <xdr:colOff>381867</xdr:colOff>
      <xdr:row>37</xdr:row>
      <xdr:rowOff>172467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5DC396F-8BEC-498E-761D-AFEC43BD04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69283833" y="0"/>
          <a:ext cx="6211167" cy="728764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files01\office\Provident\&#1514;&#1508;&#1506;&#1493;&#1500;\&#1502;&#1491;&#1497;&#1504;&#1497;&#1493;&#1514;\&#1511;&#1512;&#1503;%20&#1492;&#1504;&#1491;&#1505;&#1488;&#1497;&#1501;\2025\&#1511;&#1512;&#1503;%20&#1492;&#1504;&#1491;&#1505;&#1488;&#1497;&#1501;%20&#1502;&#1491;&#1497;&#1504;&#1497;&#1493;&#1514;%20&#1492;&#1513;&#1511;&#1506;&#1493;&#1514;%20&#1510;&#1508;&#1493;&#1497;&#1492;%20&#1500;&#1513;&#1504;&#1514;%202025%20&#1500;&#1502;&#1504;&#1492;&#1500;&#1497;%20&#1492;&#1492;&#1513;&#1511;&#1506;&#1493;&#1514;%20&#1502;&#1497;&#1493;&#1501;%2027.1.25%20.xls" TargetMode="External"/><Relationship Id="rId1" Type="http://schemas.openxmlformats.org/officeDocument/2006/relationships/externalLinkPath" Target="file:///\\files01\office\Provident\&#1514;&#1508;&#1506;&#1493;&#1500;\&#1502;&#1491;&#1497;&#1504;&#1497;&#1493;&#1514;\&#1511;&#1512;&#1503;%20&#1492;&#1504;&#1491;&#1505;&#1488;&#1497;&#1501;\2025\&#1511;&#1512;&#1503;%20&#1492;&#1504;&#1491;&#1505;&#1488;&#1497;&#1501;%20&#1502;&#1491;&#1497;&#1504;&#1497;&#1493;&#1514;%20&#1492;&#1513;&#1511;&#1506;&#1493;&#1514;%20&#1510;&#1508;&#1493;&#1497;&#1492;%20&#1500;&#1513;&#1504;&#1514;%202025%20&#1500;&#1502;&#1504;&#1492;&#1500;&#1497;%20&#1492;&#1492;&#1513;&#1511;&#1506;&#1493;&#1514;%20&#1502;&#1497;&#1493;&#1501;%2027.1.25%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מדיניות צפויה"/>
      <sheetName val="מחושב"/>
      <sheetName val="מיטב מסלול כללי"/>
      <sheetName val="ילין מסלול כללי"/>
    </sheetNames>
    <sheetDataSet>
      <sheetData sheetId="0" refreshError="1"/>
      <sheetData sheetId="1">
        <row r="2">
          <cell r="A2" t="str">
            <v>אפיק השקעה</v>
          </cell>
          <cell r="B2" t="str">
            <v>חשיפה בפועל</v>
          </cell>
          <cell r="C2" t="str">
            <v>שיעור חשיפה לשנת 2025</v>
          </cell>
          <cell r="D2" t="str">
            <v>טווח סטייה</v>
          </cell>
        </row>
        <row r="3">
          <cell r="A3" t="str">
            <v>מניות</v>
          </cell>
          <cell r="B3">
            <v>0.45600000000000002</v>
          </cell>
          <cell r="C3">
            <v>0.44</v>
          </cell>
          <cell r="D3" t="str">
            <v>6%</v>
          </cell>
          <cell r="E3">
            <v>0.38</v>
          </cell>
          <cell r="F3">
            <v>0.5</v>
          </cell>
          <cell r="H3" t="str">
            <v>מניות</v>
          </cell>
          <cell r="I3">
            <v>0.42799999999999999</v>
          </cell>
          <cell r="J3">
            <v>0.44</v>
          </cell>
          <cell r="K3" t="str">
            <v>6%</v>
          </cell>
          <cell r="L3">
            <v>0.38</v>
          </cell>
          <cell r="M3">
            <v>0.5</v>
          </cell>
        </row>
        <row r="4">
          <cell r="A4" t="str">
            <v>אג"ח ממשלתי</v>
          </cell>
          <cell r="B4">
            <v>0.13200000000000001</v>
          </cell>
          <cell r="C4">
            <v>0.11</v>
          </cell>
          <cell r="D4" t="str">
            <v>5%</v>
          </cell>
          <cell r="E4">
            <v>0.06</v>
          </cell>
          <cell r="F4">
            <v>0.16</v>
          </cell>
          <cell r="H4" t="str">
            <v>אג"ח ממשלתי</v>
          </cell>
          <cell r="I4">
            <v>0.38500000000000001</v>
          </cell>
          <cell r="J4">
            <v>0.34</v>
          </cell>
          <cell r="K4" t="str">
            <v>5%</v>
          </cell>
          <cell r="L4">
            <v>0.29000000000000004</v>
          </cell>
          <cell r="M4">
            <v>0.39</v>
          </cell>
        </row>
        <row r="5">
          <cell r="A5" t="str">
            <v>אג"ח קונצרני</v>
          </cell>
          <cell r="B5">
            <v>0.17899999999999999</v>
          </cell>
          <cell r="C5">
            <v>0.18</v>
          </cell>
          <cell r="D5" t="str">
            <v>6%</v>
          </cell>
          <cell r="E5">
            <v>0.12</v>
          </cell>
          <cell r="F5">
            <v>0.24</v>
          </cell>
          <cell r="H5" t="str">
            <v>אג"ח קונצרני</v>
          </cell>
          <cell r="I5">
            <v>0.311</v>
          </cell>
          <cell r="J5">
            <v>0.31</v>
          </cell>
          <cell r="K5" t="str">
            <v>6%</v>
          </cell>
          <cell r="L5">
            <v>0.25</v>
          </cell>
          <cell r="M5">
            <v>0.37</v>
          </cell>
        </row>
        <row r="6">
          <cell r="A6" t="str">
            <v>אחר ( קרנות נדל"ן , קרנות הון , הון סיכון , קרנות PE ,קרנות גידור )</v>
          </cell>
          <cell r="B6">
            <v>0.23499999999999999</v>
          </cell>
          <cell r="C6">
            <v>0.24</v>
          </cell>
          <cell r="D6" t="str">
            <v>5%</v>
          </cell>
          <cell r="E6">
            <v>0.19</v>
          </cell>
          <cell r="F6">
            <v>0.28999999999999998</v>
          </cell>
          <cell r="H6" t="str">
            <v>אחר ( קרנות נדל"ן , קרנות הון , הון סיכון , קרנות PE ,קרנות גידור )</v>
          </cell>
          <cell r="I6">
            <v>0</v>
          </cell>
          <cell r="J6">
            <v>0.01</v>
          </cell>
          <cell r="K6" t="str">
            <v>5%</v>
          </cell>
          <cell r="L6">
            <v>0</v>
          </cell>
          <cell r="M6">
            <v>6.0000000000000005E-2</v>
          </cell>
        </row>
        <row r="7">
          <cell r="A7" t="str">
            <v>עו"ש , פק"מ , פר"י</v>
          </cell>
          <cell r="B7">
            <v>3.2000000000000001E-2</v>
          </cell>
          <cell r="C7">
            <v>0.03</v>
          </cell>
          <cell r="D7" t="str">
            <v>5%</v>
          </cell>
          <cell r="E7">
            <v>0</v>
          </cell>
          <cell r="F7">
            <v>0.08</v>
          </cell>
          <cell r="H7" t="str">
            <v>עו"ש , פק"מ , פר"י</v>
          </cell>
          <cell r="I7">
            <v>5.8999999999999997E-2</v>
          </cell>
          <cell r="J7">
            <v>0.03</v>
          </cell>
          <cell r="K7" t="str">
            <v>5%</v>
          </cell>
          <cell r="M7">
            <v>0.08</v>
          </cell>
        </row>
        <row r="9">
          <cell r="A9" t="str">
            <v xml:space="preserve">חשיפה למט"ח </v>
          </cell>
          <cell r="B9">
            <v>0.184</v>
          </cell>
          <cell r="C9">
            <v>0.18</v>
          </cell>
          <cell r="D9" t="str">
            <v>6%</v>
          </cell>
          <cell r="E9">
            <v>0.12</v>
          </cell>
          <cell r="F9">
            <v>0.24</v>
          </cell>
          <cell r="H9" t="str">
            <v xml:space="preserve">חשיפה למט"ח </v>
          </cell>
          <cell r="I9">
            <v>0.17599999999999999</v>
          </cell>
          <cell r="J9">
            <v>0.18</v>
          </cell>
          <cell r="K9" t="str">
            <v>6%</v>
          </cell>
          <cell r="L9">
            <v>0.12</v>
          </cell>
          <cell r="M9">
            <v>0.24</v>
          </cell>
        </row>
      </sheetData>
      <sheetData sheetId="2">
        <row r="2">
          <cell r="G2" t="str">
            <v>מדד ייחוס</v>
          </cell>
        </row>
        <row r="3">
          <cell r="G3" t="str">
            <v xml:space="preserve">75%  MSCI AC (בשקלים)
ת"א 125 - 25%   </v>
          </cell>
        </row>
        <row r="4">
          <cell r="G4" t="str">
            <v>ממשלתי גוב שקלי - 45% ממשלתי צמוד 2-5 שנים - 45%
אג"ח ארה"ב 10 שנים 10% (בשקלים)</v>
          </cell>
        </row>
        <row r="5">
          <cell r="G5" t="str">
            <v>תל בונד 60 - 50%  
תל בונד שקלי - 25%
IBOXIN30-25% (בשקלים)</v>
          </cell>
        </row>
        <row r="6">
          <cell r="G6" t="str">
            <v xml:space="preserve">75%  MSCI AC (בשקלים)
ת"א 125 - 25%   </v>
          </cell>
        </row>
        <row r="7">
          <cell r="G7" t="str">
            <v>ריבית בנק ישראל</v>
          </cell>
        </row>
        <row r="8">
          <cell r="G8" t="str">
            <v>שע"ח דולר/שקל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6">
    <tabColor theme="7" tint="0.59999389629810485"/>
    <pageSetUpPr fitToPage="1"/>
  </sheetPr>
  <dimension ref="A1:IT34"/>
  <sheetViews>
    <sheetView rightToLeft="1" view="pageBreakPreview" zoomScale="90" zoomScaleNormal="100" zoomScaleSheetLayoutView="90" workbookViewId="0">
      <selection activeCell="O23" sqref="O23"/>
    </sheetView>
  </sheetViews>
  <sheetFormatPr defaultColWidth="9.140625" defaultRowHeight="14.25" x14ac:dyDescent="0.2"/>
  <cols>
    <col min="1" max="2" width="25.7109375" style="7" customWidth="1"/>
    <col min="3" max="3" width="25.7109375" style="7" hidden="1" customWidth="1"/>
    <col min="4" max="7" width="25.7109375" style="7" customWidth="1"/>
    <col min="8" max="8" width="25.7109375" style="7" hidden="1" customWidth="1"/>
    <col min="9" max="9" width="25.7109375" style="7" customWidth="1"/>
    <col min="10" max="24" width="9.140625" style="7" customWidth="1"/>
    <col min="25" max="16384" width="9.140625" style="7"/>
  </cols>
  <sheetData>
    <row r="1" spans="1:254" ht="26.25" x14ac:dyDescent="0.4">
      <c r="A1" s="74" t="s">
        <v>23</v>
      </c>
      <c r="B1" s="74"/>
      <c r="C1" s="74"/>
      <c r="D1" s="74"/>
      <c r="E1" s="74"/>
      <c r="F1" s="74"/>
      <c r="G1" s="74"/>
      <c r="H1" s="74"/>
      <c r="I1" s="6"/>
      <c r="J1" s="6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  <c r="Z1" s="74"/>
      <c r="AA1" s="74"/>
      <c r="AB1" s="74"/>
      <c r="AC1" s="74"/>
      <c r="AD1" s="74"/>
      <c r="AE1" s="74"/>
      <c r="AF1" s="74"/>
      <c r="AG1" s="74"/>
      <c r="AH1" s="74"/>
      <c r="AI1" s="74"/>
      <c r="AJ1" s="74"/>
      <c r="AK1" s="74"/>
      <c r="AL1" s="74"/>
      <c r="AM1" s="74"/>
      <c r="AN1" s="74"/>
      <c r="AO1" s="74"/>
      <c r="AP1" s="74"/>
      <c r="AQ1" s="74"/>
      <c r="AR1" s="74"/>
      <c r="AS1" s="74"/>
      <c r="AT1" s="74"/>
      <c r="AU1" s="74"/>
      <c r="AV1" s="74"/>
      <c r="AW1" s="74"/>
      <c r="AX1" s="74"/>
      <c r="AY1" s="74"/>
      <c r="AZ1" s="74"/>
      <c r="BA1" s="74"/>
      <c r="BB1" s="74"/>
      <c r="BC1" s="74"/>
      <c r="BD1" s="74"/>
      <c r="BE1" s="74"/>
      <c r="BF1" s="74"/>
      <c r="BG1" s="74"/>
      <c r="BH1" s="74"/>
      <c r="BI1" s="74"/>
      <c r="BJ1" s="74"/>
      <c r="BK1" s="74"/>
      <c r="BL1" s="74"/>
      <c r="BM1" s="74"/>
      <c r="BN1" s="74"/>
      <c r="BO1" s="74"/>
      <c r="BP1" s="74"/>
      <c r="BQ1" s="74"/>
      <c r="BR1" s="74"/>
      <c r="BS1" s="74"/>
      <c r="BT1" s="74"/>
      <c r="BU1" s="74"/>
      <c r="BV1" s="74"/>
      <c r="BW1" s="74"/>
      <c r="BX1" s="74"/>
      <c r="BY1" s="74"/>
      <c r="BZ1" s="74"/>
      <c r="CA1" s="74"/>
      <c r="CB1" s="74"/>
      <c r="CC1" s="74"/>
      <c r="CD1" s="74"/>
      <c r="CE1" s="74"/>
      <c r="CF1" s="74"/>
      <c r="CG1" s="74"/>
      <c r="CH1" s="74"/>
      <c r="CI1" s="74"/>
      <c r="CJ1" s="74"/>
      <c r="CK1" s="74"/>
      <c r="CL1" s="74"/>
      <c r="CM1" s="74"/>
      <c r="CN1" s="74"/>
      <c r="CO1" s="74"/>
      <c r="CP1" s="74"/>
      <c r="CQ1" s="74"/>
      <c r="CR1" s="74"/>
      <c r="CS1" s="74"/>
      <c r="CT1" s="74"/>
      <c r="CU1" s="74"/>
      <c r="CV1" s="74"/>
      <c r="CW1" s="74"/>
      <c r="CX1" s="74"/>
      <c r="CY1" s="74"/>
      <c r="CZ1" s="74"/>
      <c r="DA1" s="74"/>
      <c r="DB1" s="74"/>
      <c r="DC1" s="74"/>
      <c r="DD1" s="74"/>
      <c r="DE1" s="74"/>
      <c r="DF1" s="74"/>
      <c r="DG1" s="74"/>
      <c r="DH1" s="74"/>
      <c r="DI1" s="74"/>
      <c r="DJ1" s="74"/>
      <c r="DK1" s="74"/>
      <c r="DL1" s="74"/>
      <c r="DM1" s="74"/>
      <c r="DN1" s="74"/>
      <c r="DO1" s="74"/>
      <c r="DP1" s="74"/>
      <c r="DQ1" s="74"/>
      <c r="DR1" s="74"/>
      <c r="DS1" s="74"/>
      <c r="DT1" s="74"/>
      <c r="DU1" s="74"/>
      <c r="DV1" s="74"/>
      <c r="DW1" s="74"/>
      <c r="DX1" s="74"/>
      <c r="DY1" s="74"/>
      <c r="DZ1" s="74"/>
      <c r="EA1" s="74"/>
      <c r="EB1" s="74"/>
      <c r="EC1" s="74"/>
      <c r="ED1" s="74"/>
      <c r="EE1" s="74"/>
      <c r="EF1" s="74"/>
      <c r="EG1" s="74"/>
      <c r="EH1" s="74"/>
      <c r="EI1" s="74"/>
      <c r="EJ1" s="74"/>
      <c r="EK1" s="74"/>
      <c r="EL1" s="74"/>
      <c r="EM1" s="74"/>
      <c r="EN1" s="74"/>
      <c r="EO1" s="74"/>
      <c r="EP1" s="74"/>
      <c r="EQ1" s="74"/>
      <c r="ER1" s="74"/>
      <c r="ES1" s="74"/>
      <c r="ET1" s="74"/>
      <c r="EU1" s="74"/>
      <c r="EV1" s="74"/>
      <c r="EW1" s="74"/>
      <c r="EX1" s="74"/>
      <c r="EY1" s="74"/>
      <c r="EZ1" s="74"/>
      <c r="FA1" s="74"/>
      <c r="FB1" s="74"/>
      <c r="FC1" s="74"/>
      <c r="FD1" s="74"/>
      <c r="FE1" s="74"/>
      <c r="FF1" s="74"/>
      <c r="FG1" s="74"/>
      <c r="FH1" s="74"/>
      <c r="FI1" s="74"/>
      <c r="FJ1" s="74"/>
      <c r="FK1" s="74"/>
      <c r="FL1" s="74"/>
      <c r="FM1" s="74"/>
      <c r="FN1" s="74"/>
      <c r="FO1" s="74"/>
      <c r="FP1" s="74"/>
      <c r="FQ1" s="74"/>
      <c r="FR1" s="74"/>
      <c r="FS1" s="74"/>
      <c r="FT1" s="74"/>
      <c r="FU1" s="74"/>
      <c r="FV1" s="74"/>
      <c r="FW1" s="74"/>
      <c r="FX1" s="74"/>
      <c r="FY1" s="74"/>
      <c r="FZ1" s="74"/>
      <c r="GA1" s="74"/>
      <c r="GB1" s="74"/>
      <c r="GC1" s="74"/>
      <c r="GD1" s="74"/>
      <c r="GE1" s="74"/>
      <c r="GF1" s="74"/>
      <c r="GG1" s="74"/>
      <c r="GH1" s="74"/>
      <c r="GI1" s="74"/>
      <c r="GJ1" s="74"/>
      <c r="GK1" s="74"/>
      <c r="GL1" s="74"/>
      <c r="GM1" s="74"/>
      <c r="GN1" s="74"/>
      <c r="GO1" s="74"/>
      <c r="GP1" s="74"/>
      <c r="GQ1" s="74"/>
      <c r="GR1" s="74"/>
      <c r="GS1" s="74"/>
      <c r="GT1" s="74"/>
      <c r="GU1" s="74"/>
      <c r="GV1" s="74"/>
      <c r="GW1" s="74"/>
      <c r="GX1" s="74"/>
      <c r="GY1" s="74"/>
      <c r="GZ1" s="74"/>
      <c r="HA1" s="74"/>
      <c r="HB1" s="74"/>
      <c r="HC1" s="74"/>
      <c r="HD1" s="74"/>
      <c r="HE1" s="74"/>
      <c r="HF1" s="74"/>
      <c r="HG1" s="74"/>
      <c r="HH1" s="74"/>
      <c r="HI1" s="74"/>
      <c r="HJ1" s="74"/>
      <c r="HK1" s="74"/>
      <c r="HL1" s="74"/>
      <c r="HM1" s="74"/>
      <c r="HN1" s="74"/>
      <c r="HO1" s="74"/>
      <c r="HP1" s="74"/>
      <c r="HQ1" s="74"/>
      <c r="HR1" s="74"/>
      <c r="HS1" s="74"/>
      <c r="HT1" s="74"/>
      <c r="HU1" s="74"/>
      <c r="HV1" s="74"/>
      <c r="HW1" s="74"/>
      <c r="HX1" s="74"/>
      <c r="HY1" s="74"/>
      <c r="HZ1" s="74"/>
      <c r="IA1" s="74"/>
      <c r="IB1" s="74"/>
      <c r="IC1" s="74"/>
      <c r="ID1" s="74"/>
      <c r="IE1" s="74"/>
      <c r="IF1" s="74"/>
      <c r="IG1" s="74"/>
      <c r="IH1" s="74"/>
      <c r="II1" s="74"/>
      <c r="IJ1" s="74"/>
      <c r="IK1" s="74"/>
      <c r="IL1" s="74"/>
      <c r="IM1" s="74"/>
      <c r="IN1" s="74"/>
      <c r="IO1" s="74"/>
      <c r="IP1" s="74"/>
      <c r="IQ1" s="74"/>
      <c r="IR1" s="74"/>
      <c r="IS1" s="74"/>
      <c r="IT1" s="74"/>
    </row>
    <row r="2" spans="1:254" ht="26.25" x14ac:dyDescent="0.4">
      <c r="A2" s="6"/>
      <c r="B2" s="6"/>
      <c r="C2" s="6"/>
      <c r="D2" s="6"/>
      <c r="E2" s="6"/>
      <c r="F2" s="6"/>
      <c r="G2" s="6"/>
      <c r="H2" s="6"/>
      <c r="I2" s="6"/>
      <c r="J2" s="6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5"/>
      <c r="ET2" s="5"/>
      <c r="EU2" s="5"/>
      <c r="EV2" s="5"/>
      <c r="EW2" s="5"/>
      <c r="EX2" s="5"/>
      <c r="EY2" s="5"/>
      <c r="EZ2" s="5"/>
      <c r="FA2" s="5"/>
      <c r="FB2" s="5"/>
      <c r="FC2" s="5"/>
      <c r="FD2" s="5"/>
      <c r="FE2" s="5"/>
      <c r="FF2" s="5"/>
      <c r="FG2" s="5"/>
      <c r="FH2" s="5"/>
      <c r="FI2" s="5"/>
      <c r="FJ2" s="5"/>
      <c r="FK2" s="5"/>
      <c r="FL2" s="5"/>
      <c r="FM2" s="5"/>
      <c r="FN2" s="5"/>
      <c r="FO2" s="5"/>
      <c r="FP2" s="5"/>
      <c r="FQ2" s="5"/>
      <c r="FR2" s="5"/>
      <c r="FS2" s="5"/>
      <c r="FT2" s="5"/>
      <c r="FU2" s="5"/>
      <c r="FV2" s="5"/>
      <c r="FW2" s="5"/>
      <c r="FX2" s="5"/>
      <c r="FY2" s="5"/>
      <c r="FZ2" s="5"/>
      <c r="GA2" s="5"/>
      <c r="GB2" s="5"/>
      <c r="GC2" s="5"/>
      <c r="GD2" s="5"/>
      <c r="GE2" s="5"/>
      <c r="GF2" s="5"/>
      <c r="GG2" s="5"/>
      <c r="GH2" s="5"/>
      <c r="GI2" s="5"/>
      <c r="GJ2" s="5"/>
      <c r="GK2" s="5"/>
      <c r="GL2" s="5"/>
      <c r="GM2" s="5"/>
      <c r="GN2" s="5"/>
      <c r="GO2" s="5"/>
      <c r="GP2" s="5"/>
      <c r="GQ2" s="5"/>
      <c r="GR2" s="5"/>
      <c r="GS2" s="5"/>
      <c r="GT2" s="5"/>
      <c r="GU2" s="5"/>
      <c r="GV2" s="5"/>
      <c r="GW2" s="5"/>
      <c r="GX2" s="5"/>
      <c r="GY2" s="5"/>
      <c r="GZ2" s="5"/>
      <c r="HA2" s="5"/>
      <c r="HB2" s="5"/>
      <c r="HC2" s="5"/>
      <c r="HD2" s="5"/>
      <c r="HE2" s="5"/>
      <c r="HF2" s="5"/>
      <c r="HG2" s="5"/>
      <c r="HH2" s="5"/>
      <c r="HI2" s="5"/>
      <c r="HJ2" s="5"/>
      <c r="HK2" s="5"/>
      <c r="HL2" s="5"/>
      <c r="HM2" s="5"/>
      <c r="HN2" s="5"/>
      <c r="HO2" s="5"/>
      <c r="HP2" s="5"/>
      <c r="HQ2" s="5"/>
      <c r="HR2" s="5"/>
      <c r="HS2" s="5"/>
      <c r="HT2" s="5"/>
      <c r="HU2" s="5"/>
      <c r="HV2" s="5"/>
      <c r="HW2" s="5"/>
      <c r="HX2" s="5"/>
      <c r="HY2" s="5"/>
      <c r="HZ2" s="5"/>
      <c r="IA2" s="5"/>
      <c r="IB2" s="5"/>
      <c r="IC2" s="5"/>
      <c r="ID2" s="5"/>
      <c r="IE2" s="5"/>
      <c r="IF2" s="5"/>
      <c r="IG2" s="5"/>
      <c r="IH2" s="5"/>
      <c r="II2" s="5"/>
      <c r="IJ2" s="5"/>
      <c r="IK2" s="5"/>
      <c r="IL2" s="5"/>
      <c r="IM2" s="5"/>
      <c r="IN2" s="5"/>
      <c r="IO2" s="5"/>
      <c r="IP2" s="5"/>
      <c r="IQ2" s="5"/>
      <c r="IR2" s="5"/>
      <c r="IS2" s="5"/>
      <c r="IT2" s="5"/>
    </row>
    <row r="3" spans="1:254" ht="26.25" x14ac:dyDescent="0.4">
      <c r="A3" s="75" t="s">
        <v>41</v>
      </c>
      <c r="B3" s="75"/>
      <c r="C3" s="75"/>
      <c r="D3" s="75"/>
      <c r="E3" s="75"/>
      <c r="F3" s="75"/>
      <c r="G3" s="75"/>
      <c r="H3" s="75"/>
      <c r="Y3" s="24">
        <v>0.06</v>
      </c>
      <c r="Z3" s="23"/>
    </row>
    <row r="4" spans="1:254" ht="15" thickBot="1" x14ac:dyDescent="0.25">
      <c r="A4" s="8"/>
      <c r="B4" s="9"/>
      <c r="C4" s="9"/>
      <c r="D4" s="9"/>
      <c r="E4" s="9"/>
      <c r="F4" s="9"/>
      <c r="G4" s="9"/>
      <c r="H4" s="10"/>
      <c r="I4" s="10"/>
      <c r="Y4" s="24">
        <v>0.05</v>
      </c>
      <c r="Z4" s="23"/>
    </row>
    <row r="5" spans="1:254" ht="67.5" customHeight="1" x14ac:dyDescent="0.2">
      <c r="A5" s="76" t="s">
        <v>0</v>
      </c>
      <c r="B5" s="40" t="s">
        <v>48</v>
      </c>
      <c r="C5" s="78" t="s">
        <v>24</v>
      </c>
      <c r="D5" s="78" t="s">
        <v>47</v>
      </c>
      <c r="E5" s="40" t="s">
        <v>10</v>
      </c>
      <c r="F5" s="40" t="s">
        <v>44</v>
      </c>
      <c r="G5" s="40" t="s">
        <v>45</v>
      </c>
      <c r="H5" s="54" t="s">
        <v>25</v>
      </c>
      <c r="I5" s="54" t="s">
        <v>9</v>
      </c>
    </row>
    <row r="6" spans="1:254" ht="15.75" customHeight="1" x14ac:dyDescent="0.2">
      <c r="A6" s="77"/>
      <c r="B6" s="41"/>
      <c r="C6" s="79"/>
      <c r="D6" s="79"/>
      <c r="E6" s="41" t="s">
        <v>12</v>
      </c>
      <c r="F6" s="41"/>
      <c r="G6" s="41"/>
      <c r="H6" s="55"/>
      <c r="I6" s="55"/>
    </row>
    <row r="7" spans="1:254" ht="19.5" customHeight="1" x14ac:dyDescent="0.2">
      <c r="A7" s="77"/>
      <c r="B7" s="41"/>
      <c r="C7" s="79"/>
      <c r="D7" s="79"/>
      <c r="E7" s="41"/>
      <c r="F7" s="41"/>
      <c r="G7" s="41"/>
      <c r="H7" s="55"/>
      <c r="I7" s="55"/>
    </row>
    <row r="8" spans="1:254" ht="18.75" customHeight="1" x14ac:dyDescent="0.2">
      <c r="A8" s="64" t="s">
        <v>6</v>
      </c>
      <c r="B8" s="42">
        <v>0.44290000000000002</v>
      </c>
      <c r="C8" s="42">
        <v>0.44</v>
      </c>
      <c r="D8" s="42">
        <v>0.44</v>
      </c>
      <c r="E8" s="65" t="s">
        <v>1</v>
      </c>
      <c r="F8" s="42">
        <f>+D8-$Y$3</f>
        <v>0.38</v>
      </c>
      <c r="G8" s="42">
        <f>+D8+$Y$3</f>
        <v>0.5</v>
      </c>
      <c r="H8" s="51" t="s">
        <v>26</v>
      </c>
      <c r="I8" s="51" t="s">
        <v>28</v>
      </c>
    </row>
    <row r="9" spans="1:254" ht="49.15" customHeight="1" x14ac:dyDescent="0.2">
      <c r="A9" s="73"/>
      <c r="B9" s="42"/>
      <c r="C9" s="42"/>
      <c r="D9" s="42"/>
      <c r="E9" s="65"/>
      <c r="F9" s="42"/>
      <c r="G9" s="42"/>
      <c r="H9" s="51"/>
      <c r="I9" s="51"/>
    </row>
    <row r="10" spans="1:254" ht="37.15" customHeight="1" x14ac:dyDescent="0.2">
      <c r="A10" s="73"/>
      <c r="B10" s="42"/>
      <c r="C10" s="42"/>
      <c r="D10" s="42"/>
      <c r="E10" s="65"/>
      <c r="F10" s="42"/>
      <c r="G10" s="42"/>
      <c r="H10" s="51"/>
      <c r="I10" s="51"/>
      <c r="J10" s="11"/>
      <c r="K10" s="11"/>
    </row>
    <row r="11" spans="1:254" ht="9.75" customHeight="1" x14ac:dyDescent="0.2">
      <c r="A11" s="71" t="s">
        <v>4</v>
      </c>
      <c r="B11" s="42">
        <v>0.22409999999999999</v>
      </c>
      <c r="C11" s="42">
        <v>0.2</v>
      </c>
      <c r="D11" s="42">
        <v>0.2</v>
      </c>
      <c r="E11" s="65" t="s">
        <v>2</v>
      </c>
      <c r="F11" s="43">
        <f>+D11-$Y$4</f>
        <v>0.15000000000000002</v>
      </c>
      <c r="G11" s="72">
        <f>+D11+$Y$4</f>
        <v>0.25</v>
      </c>
      <c r="H11" s="52" t="s">
        <v>14</v>
      </c>
      <c r="I11" s="52" t="s">
        <v>43</v>
      </c>
      <c r="J11" s="11"/>
      <c r="K11" s="11"/>
    </row>
    <row r="12" spans="1:254" ht="53.25" customHeight="1" x14ac:dyDescent="0.2">
      <c r="A12" s="64"/>
      <c r="B12" s="42"/>
      <c r="C12" s="42"/>
      <c r="D12" s="42"/>
      <c r="E12" s="66"/>
      <c r="F12" s="44"/>
      <c r="G12" s="47"/>
      <c r="H12" s="52"/>
      <c r="I12" s="52"/>
      <c r="J12" s="11"/>
      <c r="K12" s="11"/>
    </row>
    <row r="13" spans="1:254" ht="10.5" customHeight="1" x14ac:dyDescent="0.2">
      <c r="A13" s="64"/>
      <c r="B13" s="42"/>
      <c r="C13" s="42"/>
      <c r="D13" s="42"/>
      <c r="E13" s="66"/>
      <c r="F13" s="45"/>
      <c r="G13" s="48"/>
      <c r="H13" s="52"/>
      <c r="I13" s="52"/>
      <c r="J13" s="11"/>
      <c r="K13" s="11"/>
    </row>
    <row r="14" spans="1:254" ht="18.75" customHeight="1" x14ac:dyDescent="0.2">
      <c r="A14" s="64" t="s">
        <v>7</v>
      </c>
      <c r="B14" s="42">
        <v>0.2175</v>
      </c>
      <c r="C14" s="42">
        <v>0.23</v>
      </c>
      <c r="D14" s="42">
        <v>0.23</v>
      </c>
      <c r="E14" s="69" t="s">
        <v>1</v>
      </c>
      <c r="F14" s="46">
        <f>+D14-$Y$3</f>
        <v>0.17</v>
      </c>
      <c r="G14" s="46">
        <f>+D14+$Y$3</f>
        <v>0.29000000000000004</v>
      </c>
      <c r="H14" s="56" t="s">
        <v>15</v>
      </c>
      <c r="I14" s="56" t="s">
        <v>15</v>
      </c>
      <c r="J14" s="11"/>
      <c r="K14" s="11"/>
    </row>
    <row r="15" spans="1:254" ht="38.25" customHeight="1" x14ac:dyDescent="0.2">
      <c r="A15" s="64"/>
      <c r="B15" s="42"/>
      <c r="C15" s="42"/>
      <c r="D15" s="42"/>
      <c r="E15" s="70"/>
      <c r="F15" s="47"/>
      <c r="G15" s="47"/>
      <c r="H15" s="56"/>
      <c r="I15" s="56"/>
      <c r="J15" s="11"/>
      <c r="K15" s="11"/>
    </row>
    <row r="16" spans="1:254" ht="15" customHeight="1" x14ac:dyDescent="0.2">
      <c r="A16" s="64"/>
      <c r="B16" s="42"/>
      <c r="C16" s="42"/>
      <c r="D16" s="42"/>
      <c r="E16" s="70"/>
      <c r="F16" s="48"/>
      <c r="G16" s="48"/>
      <c r="H16" s="56"/>
      <c r="I16" s="56"/>
      <c r="J16" s="11"/>
      <c r="K16" s="11"/>
    </row>
    <row r="17" spans="1:9" ht="12.75" customHeight="1" x14ac:dyDescent="0.2">
      <c r="A17" s="64" t="s">
        <v>27</v>
      </c>
      <c r="B17" s="42">
        <v>1.77E-2</v>
      </c>
      <c r="C17" s="42">
        <v>0.03</v>
      </c>
      <c r="D17" s="42">
        <v>0.03</v>
      </c>
      <c r="E17" s="69" t="s">
        <v>2</v>
      </c>
      <c r="F17" s="46">
        <v>0</v>
      </c>
      <c r="G17" s="46">
        <f>+D17+Y4</f>
        <v>0.08</v>
      </c>
      <c r="H17" s="51" t="s">
        <v>28</v>
      </c>
      <c r="I17" s="51" t="s">
        <v>28</v>
      </c>
    </row>
    <row r="18" spans="1:9" ht="14.25" customHeight="1" x14ac:dyDescent="0.2">
      <c r="A18" s="64"/>
      <c r="B18" s="42"/>
      <c r="C18" s="42"/>
      <c r="D18" s="42"/>
      <c r="E18" s="70"/>
      <c r="F18" s="47"/>
      <c r="G18" s="47"/>
      <c r="H18" s="51"/>
      <c r="I18" s="51"/>
    </row>
    <row r="19" spans="1:9" ht="51.75" customHeight="1" x14ac:dyDescent="0.2">
      <c r="A19" s="64"/>
      <c r="B19" s="42"/>
      <c r="C19" s="42"/>
      <c r="D19" s="42"/>
      <c r="E19" s="70"/>
      <c r="F19" s="48"/>
      <c r="G19" s="48"/>
      <c r="H19" s="51"/>
      <c r="I19" s="51"/>
    </row>
    <row r="20" spans="1:9" ht="51.75" customHeight="1" x14ac:dyDescent="0.2">
      <c r="A20" s="12" t="s">
        <v>16</v>
      </c>
      <c r="B20" s="13">
        <v>0.14119999999999999</v>
      </c>
      <c r="C20" s="13">
        <v>0.11</v>
      </c>
      <c r="D20" s="13">
        <v>0.13</v>
      </c>
      <c r="E20" s="38" t="s">
        <v>29</v>
      </c>
      <c r="F20" s="39">
        <f>+D20-$Y$4</f>
        <v>0.08</v>
      </c>
      <c r="G20" s="39">
        <f>+D20+$Y$4</f>
        <v>0.18</v>
      </c>
      <c r="H20" s="14" t="s">
        <v>30</v>
      </c>
      <c r="I20" s="14" t="s">
        <v>30</v>
      </c>
    </row>
    <row r="21" spans="1:9" ht="12.75" customHeight="1" x14ac:dyDescent="0.2">
      <c r="A21" s="64" t="s">
        <v>5</v>
      </c>
      <c r="B21" s="42">
        <v>3.61E-2</v>
      </c>
      <c r="C21" s="42">
        <v>0.02</v>
      </c>
      <c r="D21" s="42">
        <v>0.03</v>
      </c>
      <c r="E21" s="69" t="s">
        <v>2</v>
      </c>
      <c r="F21" s="46">
        <v>0</v>
      </c>
      <c r="G21" s="46">
        <f>+D21+$Y$4</f>
        <v>0.08</v>
      </c>
      <c r="H21" s="56" t="s">
        <v>11</v>
      </c>
      <c r="I21" s="56" t="s">
        <v>11</v>
      </c>
    </row>
    <row r="22" spans="1:9" x14ac:dyDescent="0.2">
      <c r="A22" s="64"/>
      <c r="B22" s="42"/>
      <c r="C22" s="42"/>
      <c r="D22" s="42"/>
      <c r="E22" s="70"/>
      <c r="F22" s="47"/>
      <c r="G22" s="47"/>
      <c r="H22" s="56"/>
      <c r="I22" s="56"/>
    </row>
    <row r="23" spans="1:9" x14ac:dyDescent="0.2">
      <c r="A23" s="64"/>
      <c r="B23" s="42"/>
      <c r="C23" s="42"/>
      <c r="D23" s="42"/>
      <c r="E23" s="70"/>
      <c r="F23" s="48"/>
      <c r="G23" s="48"/>
      <c r="H23" s="56"/>
      <c r="I23" s="56"/>
    </row>
    <row r="24" spans="1:9" ht="12.75" customHeight="1" x14ac:dyDescent="0.2">
      <c r="A24" s="67" t="s">
        <v>3</v>
      </c>
      <c r="B24" s="68">
        <f>SUM(B8:B23)</f>
        <v>1.0795000000000001</v>
      </c>
      <c r="C24" s="68">
        <f>SUM(C8:C23)</f>
        <v>1.03</v>
      </c>
      <c r="D24" s="68">
        <f>SUM(D8:D23)</f>
        <v>1.06</v>
      </c>
      <c r="E24" s="66"/>
      <c r="F24" s="43"/>
      <c r="G24" s="43"/>
      <c r="H24" s="50"/>
      <c r="I24" s="50"/>
    </row>
    <row r="25" spans="1:9" ht="12.75" customHeight="1" x14ac:dyDescent="0.2">
      <c r="A25" s="67"/>
      <c r="B25" s="42"/>
      <c r="C25" s="42"/>
      <c r="D25" s="42"/>
      <c r="E25" s="66"/>
      <c r="F25" s="44"/>
      <c r="G25" s="44"/>
      <c r="H25" s="50"/>
      <c r="I25" s="50"/>
    </row>
    <row r="26" spans="1:9" ht="13.5" customHeight="1" x14ac:dyDescent="0.2">
      <c r="A26" s="67"/>
      <c r="B26" s="42"/>
      <c r="C26" s="42"/>
      <c r="D26" s="42"/>
      <c r="E26" s="66"/>
      <c r="F26" s="45"/>
      <c r="G26" s="45"/>
      <c r="H26" s="50"/>
      <c r="I26" s="50"/>
    </row>
    <row r="27" spans="1:9" ht="12.95" customHeight="1" x14ac:dyDescent="0.2">
      <c r="A27" s="63" t="s">
        <v>31</v>
      </c>
      <c r="B27" s="42">
        <v>0.1807</v>
      </c>
      <c r="C27" s="42">
        <v>0.22</v>
      </c>
      <c r="D27" s="42">
        <v>0.18</v>
      </c>
      <c r="E27" s="65" t="s">
        <v>1</v>
      </c>
      <c r="F27" s="43">
        <f>+D27-$Y$3</f>
        <v>0.12</v>
      </c>
      <c r="G27" s="46">
        <f>+D27+$Y$3</f>
        <v>0.24</v>
      </c>
      <c r="H27" s="51" t="s">
        <v>13</v>
      </c>
      <c r="I27" s="51" t="s">
        <v>13</v>
      </c>
    </row>
    <row r="28" spans="1:9" x14ac:dyDescent="0.2">
      <c r="A28" s="64"/>
      <c r="B28" s="42"/>
      <c r="C28" s="42"/>
      <c r="D28" s="42"/>
      <c r="E28" s="66"/>
      <c r="F28" s="44"/>
      <c r="G28" s="47"/>
      <c r="H28" s="51"/>
      <c r="I28" s="51"/>
    </row>
    <row r="29" spans="1:9" x14ac:dyDescent="0.2">
      <c r="A29" s="64"/>
      <c r="B29" s="42"/>
      <c r="C29" s="42"/>
      <c r="D29" s="42"/>
      <c r="E29" s="66"/>
      <c r="F29" s="45"/>
      <c r="G29" s="48"/>
      <c r="H29" s="51"/>
      <c r="I29" s="51"/>
    </row>
    <row r="30" spans="1:9" x14ac:dyDescent="0.2">
      <c r="A30" s="57" t="s">
        <v>54</v>
      </c>
      <c r="B30" s="60">
        <v>3.5000000000000001E-3</v>
      </c>
      <c r="C30" s="42"/>
      <c r="D30" s="42"/>
      <c r="E30" s="42"/>
      <c r="F30" s="43"/>
      <c r="G30" s="43"/>
      <c r="H30" s="52"/>
      <c r="I30" s="52"/>
    </row>
    <row r="31" spans="1:9" x14ac:dyDescent="0.2">
      <c r="A31" s="58"/>
      <c r="B31" s="60"/>
      <c r="C31" s="42"/>
      <c r="D31" s="42"/>
      <c r="E31" s="42"/>
      <c r="F31" s="44"/>
      <c r="G31" s="44"/>
      <c r="H31" s="52"/>
      <c r="I31" s="52"/>
    </row>
    <row r="32" spans="1:9" ht="15" thickBot="1" x14ac:dyDescent="0.25">
      <c r="A32" s="59"/>
      <c r="B32" s="61"/>
      <c r="C32" s="62"/>
      <c r="D32" s="62"/>
      <c r="E32" s="62"/>
      <c r="F32" s="49"/>
      <c r="G32" s="49"/>
      <c r="H32" s="53"/>
      <c r="I32" s="53"/>
    </row>
    <row r="33" spans="1:7" ht="20.25" x14ac:dyDescent="0.3">
      <c r="A33" s="15"/>
      <c r="B33" s="16"/>
      <c r="C33" s="16"/>
      <c r="D33" s="16"/>
      <c r="E33" s="16"/>
      <c r="F33" s="16"/>
      <c r="G33" s="16"/>
    </row>
    <row r="34" spans="1:7" ht="15" x14ac:dyDescent="0.2">
      <c r="A34" s="17" t="s">
        <v>18</v>
      </c>
    </row>
  </sheetData>
  <mergeCells count="144">
    <mergeCell ref="AE1:AH1"/>
    <mergeCell ref="AI1:AL1"/>
    <mergeCell ref="AM1:AP1"/>
    <mergeCell ref="AQ1:AT1"/>
    <mergeCell ref="AU1:AX1"/>
    <mergeCell ref="AY1:BB1"/>
    <mergeCell ref="A1:H1"/>
    <mergeCell ref="K1:N1"/>
    <mergeCell ref="O1:R1"/>
    <mergeCell ref="S1:V1"/>
    <mergeCell ref="W1:Z1"/>
    <mergeCell ref="AA1:AD1"/>
    <mergeCell ref="CA1:CD1"/>
    <mergeCell ref="CE1:CH1"/>
    <mergeCell ref="CI1:CL1"/>
    <mergeCell ref="CM1:CP1"/>
    <mergeCell ref="CQ1:CT1"/>
    <mergeCell ref="CU1:CX1"/>
    <mergeCell ref="BC1:BF1"/>
    <mergeCell ref="BG1:BJ1"/>
    <mergeCell ref="BK1:BN1"/>
    <mergeCell ref="BO1:BR1"/>
    <mergeCell ref="BS1:BV1"/>
    <mergeCell ref="BW1:BZ1"/>
    <mergeCell ref="DW1:DZ1"/>
    <mergeCell ref="EA1:ED1"/>
    <mergeCell ref="EE1:EH1"/>
    <mergeCell ref="EI1:EL1"/>
    <mergeCell ref="EM1:EP1"/>
    <mergeCell ref="EQ1:ET1"/>
    <mergeCell ref="CY1:DB1"/>
    <mergeCell ref="DC1:DF1"/>
    <mergeCell ref="DG1:DJ1"/>
    <mergeCell ref="DK1:DN1"/>
    <mergeCell ref="DO1:DR1"/>
    <mergeCell ref="DS1:DV1"/>
    <mergeCell ref="GA1:GD1"/>
    <mergeCell ref="GE1:GH1"/>
    <mergeCell ref="GI1:GL1"/>
    <mergeCell ref="GM1:GP1"/>
    <mergeCell ref="EU1:EX1"/>
    <mergeCell ref="EY1:FB1"/>
    <mergeCell ref="FC1:FF1"/>
    <mergeCell ref="FG1:FJ1"/>
    <mergeCell ref="FK1:FN1"/>
    <mergeCell ref="FO1:FR1"/>
    <mergeCell ref="IM1:IP1"/>
    <mergeCell ref="IQ1:IT1"/>
    <mergeCell ref="A3:H3"/>
    <mergeCell ref="A5:A7"/>
    <mergeCell ref="B5:B7"/>
    <mergeCell ref="C5:C7"/>
    <mergeCell ref="E5:E7"/>
    <mergeCell ref="G5:G7"/>
    <mergeCell ref="H5:H7"/>
    <mergeCell ref="D5:D7"/>
    <mergeCell ref="HO1:HR1"/>
    <mergeCell ref="HS1:HV1"/>
    <mergeCell ref="HW1:HZ1"/>
    <mergeCell ref="IA1:ID1"/>
    <mergeCell ref="IE1:IH1"/>
    <mergeCell ref="II1:IL1"/>
    <mergeCell ref="GQ1:GT1"/>
    <mergeCell ref="GU1:GX1"/>
    <mergeCell ref="GY1:HB1"/>
    <mergeCell ref="HC1:HF1"/>
    <mergeCell ref="HG1:HJ1"/>
    <mergeCell ref="HK1:HN1"/>
    <mergeCell ref="FS1:FV1"/>
    <mergeCell ref="FW1:FZ1"/>
    <mergeCell ref="A11:A13"/>
    <mergeCell ref="B11:B13"/>
    <mergeCell ref="C11:C13"/>
    <mergeCell ref="E11:E13"/>
    <mergeCell ref="G11:G13"/>
    <mergeCell ref="H11:H13"/>
    <mergeCell ref="D11:D13"/>
    <mergeCell ref="A8:A10"/>
    <mergeCell ref="B8:B10"/>
    <mergeCell ref="C8:C10"/>
    <mergeCell ref="E8:E10"/>
    <mergeCell ref="G8:G10"/>
    <mergeCell ref="H8:H10"/>
    <mergeCell ref="D8:D10"/>
    <mergeCell ref="A17:A19"/>
    <mergeCell ref="B17:B19"/>
    <mergeCell ref="C17:C19"/>
    <mergeCell ref="E17:E19"/>
    <mergeCell ref="G17:G19"/>
    <mergeCell ref="H17:H19"/>
    <mergeCell ref="D17:D19"/>
    <mergeCell ref="A14:A16"/>
    <mergeCell ref="B14:B16"/>
    <mergeCell ref="C14:C16"/>
    <mergeCell ref="E14:E16"/>
    <mergeCell ref="G14:G16"/>
    <mergeCell ref="H14:H16"/>
    <mergeCell ref="D14:D16"/>
    <mergeCell ref="A24:A26"/>
    <mergeCell ref="B24:B26"/>
    <mergeCell ref="C24:C26"/>
    <mergeCell ref="E24:E26"/>
    <mergeCell ref="G24:G26"/>
    <mergeCell ref="H24:H26"/>
    <mergeCell ref="D24:D26"/>
    <mergeCell ref="A21:A23"/>
    <mergeCell ref="B21:B23"/>
    <mergeCell ref="C21:C23"/>
    <mergeCell ref="E21:E23"/>
    <mergeCell ref="G21:G23"/>
    <mergeCell ref="H21:H23"/>
    <mergeCell ref="D21:D23"/>
    <mergeCell ref="A30:A32"/>
    <mergeCell ref="B30:B32"/>
    <mergeCell ref="C30:C32"/>
    <mergeCell ref="E30:E32"/>
    <mergeCell ref="G30:G32"/>
    <mergeCell ref="H30:H32"/>
    <mergeCell ref="D30:D32"/>
    <mergeCell ref="A27:A29"/>
    <mergeCell ref="B27:B29"/>
    <mergeCell ref="C27:C29"/>
    <mergeCell ref="E27:E29"/>
    <mergeCell ref="G27:G29"/>
    <mergeCell ref="H27:H29"/>
    <mergeCell ref="D27:D29"/>
    <mergeCell ref="I24:I26"/>
    <mergeCell ref="I27:I29"/>
    <mergeCell ref="I30:I32"/>
    <mergeCell ref="I5:I7"/>
    <mergeCell ref="I8:I10"/>
    <mergeCell ref="I11:I13"/>
    <mergeCell ref="I14:I16"/>
    <mergeCell ref="I17:I19"/>
    <mergeCell ref="I21:I23"/>
    <mergeCell ref="F5:F7"/>
    <mergeCell ref="F8:F10"/>
    <mergeCell ref="F11:F13"/>
    <mergeCell ref="F14:F16"/>
    <mergeCell ref="F17:F19"/>
    <mergeCell ref="F21:F23"/>
    <mergeCell ref="F24:F26"/>
    <mergeCell ref="F27:F29"/>
    <mergeCell ref="F30:F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4" orientation="landscape" blackAndWhite="1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7">
    <tabColor theme="7" tint="0.59999389629810485"/>
    <pageSetUpPr fitToPage="1"/>
  </sheetPr>
  <dimension ref="A1:IT33"/>
  <sheetViews>
    <sheetView rightToLeft="1" view="pageBreakPreview" zoomScale="60" zoomScaleNormal="90" workbookViewId="0">
      <selection activeCell="G5" sqref="G5:G7"/>
    </sheetView>
  </sheetViews>
  <sheetFormatPr defaultColWidth="9.140625" defaultRowHeight="14.25" x14ac:dyDescent="0.2"/>
  <cols>
    <col min="1" max="1" width="25.42578125" style="7" customWidth="1"/>
    <col min="2" max="2" width="23.28515625" style="7" customWidth="1"/>
    <col min="3" max="3" width="22" style="7" hidden="1" customWidth="1"/>
    <col min="4" max="5" width="22" style="7" customWidth="1"/>
    <col min="6" max="7" width="20.42578125" style="7" customWidth="1"/>
    <col min="8" max="8" width="27.5703125" style="7" hidden="1" customWidth="1"/>
    <col min="9" max="9" width="26" style="7" customWidth="1"/>
    <col min="10" max="10" width="9.140625" style="7"/>
    <col min="11" max="23" width="9.140625" style="7" customWidth="1"/>
    <col min="24" max="16384" width="9.140625" style="7"/>
  </cols>
  <sheetData>
    <row r="1" spans="1:254" ht="26.25" x14ac:dyDescent="0.4">
      <c r="A1" s="74" t="s">
        <v>23</v>
      </c>
      <c r="B1" s="74"/>
      <c r="C1" s="74"/>
      <c r="D1" s="74"/>
      <c r="E1" s="74"/>
      <c r="F1" s="74"/>
      <c r="G1" s="74"/>
      <c r="H1" s="74"/>
      <c r="I1" s="6"/>
      <c r="J1" s="6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  <c r="Z1" s="74"/>
      <c r="AA1" s="74"/>
      <c r="AB1" s="74"/>
      <c r="AC1" s="74"/>
      <c r="AD1" s="74"/>
      <c r="AE1" s="74"/>
      <c r="AF1" s="74"/>
      <c r="AG1" s="74"/>
      <c r="AH1" s="74"/>
      <c r="AI1" s="74"/>
      <c r="AJ1" s="74"/>
      <c r="AK1" s="74"/>
      <c r="AL1" s="74"/>
      <c r="AM1" s="74"/>
      <c r="AN1" s="74"/>
      <c r="AO1" s="74"/>
      <c r="AP1" s="74"/>
      <c r="AQ1" s="74"/>
      <c r="AR1" s="74"/>
      <c r="AS1" s="74"/>
      <c r="AT1" s="74"/>
      <c r="AU1" s="74"/>
      <c r="AV1" s="74"/>
      <c r="AW1" s="74"/>
      <c r="AX1" s="74"/>
      <c r="AY1" s="74"/>
      <c r="AZ1" s="74"/>
      <c r="BA1" s="74"/>
      <c r="BB1" s="74"/>
      <c r="BC1" s="74"/>
      <c r="BD1" s="74"/>
      <c r="BE1" s="74"/>
      <c r="BF1" s="74"/>
      <c r="BG1" s="74"/>
      <c r="BH1" s="74"/>
      <c r="BI1" s="74"/>
      <c r="BJ1" s="74"/>
      <c r="BK1" s="74"/>
      <c r="BL1" s="74"/>
      <c r="BM1" s="74"/>
      <c r="BN1" s="74"/>
      <c r="BO1" s="74"/>
      <c r="BP1" s="74"/>
      <c r="BQ1" s="74"/>
      <c r="BR1" s="74"/>
      <c r="BS1" s="74"/>
      <c r="BT1" s="74"/>
      <c r="BU1" s="74"/>
      <c r="BV1" s="74"/>
      <c r="BW1" s="74"/>
      <c r="BX1" s="74"/>
      <c r="BY1" s="74"/>
      <c r="BZ1" s="74"/>
      <c r="CA1" s="74"/>
      <c r="CB1" s="74"/>
      <c r="CC1" s="74"/>
      <c r="CD1" s="74"/>
      <c r="CE1" s="74"/>
      <c r="CF1" s="74"/>
      <c r="CG1" s="74"/>
      <c r="CH1" s="74"/>
      <c r="CI1" s="74"/>
      <c r="CJ1" s="74"/>
      <c r="CK1" s="74"/>
      <c r="CL1" s="74"/>
      <c r="CM1" s="74"/>
      <c r="CN1" s="74"/>
      <c r="CO1" s="74"/>
      <c r="CP1" s="74"/>
      <c r="CQ1" s="74"/>
      <c r="CR1" s="74"/>
      <c r="CS1" s="74"/>
      <c r="CT1" s="74"/>
      <c r="CU1" s="74"/>
      <c r="CV1" s="74"/>
      <c r="CW1" s="74"/>
      <c r="CX1" s="74"/>
      <c r="CY1" s="74"/>
      <c r="CZ1" s="74"/>
      <c r="DA1" s="74"/>
      <c r="DB1" s="74"/>
      <c r="DC1" s="74"/>
      <c r="DD1" s="74"/>
      <c r="DE1" s="74"/>
      <c r="DF1" s="74"/>
      <c r="DG1" s="74"/>
      <c r="DH1" s="74"/>
      <c r="DI1" s="74"/>
      <c r="DJ1" s="74"/>
      <c r="DK1" s="74"/>
      <c r="DL1" s="74"/>
      <c r="DM1" s="74"/>
      <c r="DN1" s="74"/>
      <c r="DO1" s="74"/>
      <c r="DP1" s="74"/>
      <c r="DQ1" s="74"/>
      <c r="DR1" s="74"/>
      <c r="DS1" s="74"/>
      <c r="DT1" s="74"/>
      <c r="DU1" s="74"/>
      <c r="DV1" s="74"/>
      <c r="DW1" s="74"/>
      <c r="DX1" s="74"/>
      <c r="DY1" s="74"/>
      <c r="DZ1" s="74"/>
      <c r="EA1" s="74"/>
      <c r="EB1" s="74"/>
      <c r="EC1" s="74"/>
      <c r="ED1" s="74"/>
      <c r="EE1" s="74"/>
      <c r="EF1" s="74"/>
      <c r="EG1" s="74"/>
      <c r="EH1" s="74"/>
      <c r="EI1" s="74"/>
      <c r="EJ1" s="74"/>
      <c r="EK1" s="74"/>
      <c r="EL1" s="74"/>
      <c r="EM1" s="74"/>
      <c r="EN1" s="74"/>
      <c r="EO1" s="74"/>
      <c r="EP1" s="74"/>
      <c r="EQ1" s="74"/>
      <c r="ER1" s="74"/>
      <c r="ES1" s="74"/>
      <c r="ET1" s="74"/>
      <c r="EU1" s="74"/>
      <c r="EV1" s="74"/>
      <c r="EW1" s="74"/>
      <c r="EX1" s="74"/>
      <c r="EY1" s="74"/>
      <c r="EZ1" s="74"/>
      <c r="FA1" s="74"/>
      <c r="FB1" s="74"/>
      <c r="FC1" s="74"/>
      <c r="FD1" s="74"/>
      <c r="FE1" s="74"/>
      <c r="FF1" s="74"/>
      <c r="FG1" s="74"/>
      <c r="FH1" s="74"/>
      <c r="FI1" s="74"/>
      <c r="FJ1" s="74"/>
      <c r="FK1" s="74"/>
      <c r="FL1" s="74"/>
      <c r="FM1" s="74"/>
      <c r="FN1" s="74"/>
      <c r="FO1" s="74"/>
      <c r="FP1" s="74"/>
      <c r="FQ1" s="74"/>
      <c r="FR1" s="74"/>
      <c r="FS1" s="74"/>
      <c r="FT1" s="74"/>
      <c r="FU1" s="74"/>
      <c r="FV1" s="74"/>
      <c r="FW1" s="74"/>
      <c r="FX1" s="74"/>
      <c r="FY1" s="74"/>
      <c r="FZ1" s="74"/>
      <c r="GA1" s="74"/>
      <c r="GB1" s="74"/>
      <c r="GC1" s="74"/>
      <c r="GD1" s="74"/>
      <c r="GE1" s="74"/>
      <c r="GF1" s="74"/>
      <c r="GG1" s="74"/>
      <c r="GH1" s="74"/>
      <c r="GI1" s="74"/>
      <c r="GJ1" s="74"/>
      <c r="GK1" s="74"/>
      <c r="GL1" s="74"/>
      <c r="GM1" s="74"/>
      <c r="GN1" s="74"/>
      <c r="GO1" s="74"/>
      <c r="GP1" s="74"/>
      <c r="GQ1" s="74"/>
      <c r="GR1" s="74"/>
      <c r="GS1" s="74"/>
      <c r="GT1" s="74"/>
      <c r="GU1" s="74"/>
      <c r="GV1" s="74"/>
      <c r="GW1" s="74"/>
      <c r="GX1" s="74"/>
      <c r="GY1" s="74"/>
      <c r="GZ1" s="74"/>
      <c r="HA1" s="74"/>
      <c r="HB1" s="74"/>
      <c r="HC1" s="74"/>
      <c r="HD1" s="74"/>
      <c r="HE1" s="74"/>
      <c r="HF1" s="74"/>
      <c r="HG1" s="74"/>
      <c r="HH1" s="74"/>
      <c r="HI1" s="74"/>
      <c r="HJ1" s="74"/>
      <c r="HK1" s="74"/>
      <c r="HL1" s="74"/>
      <c r="HM1" s="74"/>
      <c r="HN1" s="74"/>
      <c r="HO1" s="74"/>
      <c r="HP1" s="74"/>
      <c r="HQ1" s="74"/>
      <c r="HR1" s="74"/>
      <c r="HS1" s="74"/>
      <c r="HT1" s="74"/>
      <c r="HU1" s="74"/>
      <c r="HV1" s="74"/>
      <c r="HW1" s="74"/>
      <c r="HX1" s="74"/>
      <c r="HY1" s="74"/>
      <c r="HZ1" s="74"/>
      <c r="IA1" s="74"/>
      <c r="IB1" s="74"/>
      <c r="IC1" s="74"/>
      <c r="ID1" s="74"/>
      <c r="IE1" s="74"/>
      <c r="IF1" s="74"/>
      <c r="IG1" s="74"/>
      <c r="IH1" s="74"/>
      <c r="II1" s="74"/>
      <c r="IJ1" s="74"/>
      <c r="IK1" s="74"/>
      <c r="IL1" s="74"/>
      <c r="IM1" s="74"/>
      <c r="IN1" s="74"/>
      <c r="IO1" s="74"/>
      <c r="IP1" s="74"/>
      <c r="IQ1" s="74"/>
      <c r="IR1" s="74"/>
      <c r="IS1" s="74"/>
      <c r="IT1" s="74"/>
    </row>
    <row r="2" spans="1:254" ht="26.25" x14ac:dyDescent="0.4">
      <c r="A2" s="6"/>
      <c r="B2" s="6"/>
      <c r="C2" s="6"/>
      <c r="D2" s="6"/>
      <c r="E2" s="6"/>
      <c r="F2" s="6"/>
      <c r="G2" s="6"/>
      <c r="H2" s="6"/>
      <c r="I2" s="6"/>
      <c r="J2" s="6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5"/>
      <c r="ET2" s="5"/>
      <c r="EU2" s="5"/>
      <c r="EV2" s="5"/>
      <c r="EW2" s="5"/>
      <c r="EX2" s="5"/>
      <c r="EY2" s="5"/>
      <c r="EZ2" s="5"/>
      <c r="FA2" s="5"/>
      <c r="FB2" s="5"/>
      <c r="FC2" s="5"/>
      <c r="FD2" s="5"/>
      <c r="FE2" s="5"/>
      <c r="FF2" s="5"/>
      <c r="FG2" s="5"/>
      <c r="FH2" s="5"/>
      <c r="FI2" s="5"/>
      <c r="FJ2" s="5"/>
      <c r="FK2" s="5"/>
      <c r="FL2" s="5"/>
      <c r="FM2" s="5"/>
      <c r="FN2" s="5"/>
      <c r="FO2" s="5"/>
      <c r="FP2" s="5"/>
      <c r="FQ2" s="5"/>
      <c r="FR2" s="5"/>
      <c r="FS2" s="5"/>
      <c r="FT2" s="5"/>
      <c r="FU2" s="5"/>
      <c r="FV2" s="5"/>
      <c r="FW2" s="5"/>
      <c r="FX2" s="5"/>
      <c r="FY2" s="5"/>
      <c r="FZ2" s="5"/>
      <c r="GA2" s="5"/>
      <c r="GB2" s="5"/>
      <c r="GC2" s="5"/>
      <c r="GD2" s="5"/>
      <c r="GE2" s="5"/>
      <c r="GF2" s="5"/>
      <c r="GG2" s="5"/>
      <c r="GH2" s="5"/>
      <c r="GI2" s="5"/>
      <c r="GJ2" s="5"/>
      <c r="GK2" s="5"/>
      <c r="GL2" s="5"/>
      <c r="GM2" s="5"/>
      <c r="GN2" s="5"/>
      <c r="GO2" s="5"/>
      <c r="GP2" s="5"/>
      <c r="GQ2" s="5"/>
      <c r="GR2" s="5"/>
      <c r="GS2" s="5"/>
      <c r="GT2" s="5"/>
      <c r="GU2" s="5"/>
      <c r="GV2" s="5"/>
      <c r="GW2" s="5"/>
      <c r="GX2" s="5"/>
      <c r="GY2" s="5"/>
      <c r="GZ2" s="5"/>
      <c r="HA2" s="5"/>
      <c r="HB2" s="5"/>
      <c r="HC2" s="5"/>
      <c r="HD2" s="5"/>
      <c r="HE2" s="5"/>
      <c r="HF2" s="5"/>
      <c r="HG2" s="5"/>
      <c r="HH2" s="5"/>
      <c r="HI2" s="5"/>
      <c r="HJ2" s="5"/>
      <c r="HK2" s="5"/>
      <c r="HL2" s="5"/>
      <c r="HM2" s="5"/>
      <c r="HN2" s="5"/>
      <c r="HO2" s="5"/>
      <c r="HP2" s="5"/>
      <c r="HQ2" s="5"/>
      <c r="HR2" s="5"/>
      <c r="HS2" s="5"/>
      <c r="HT2" s="5"/>
      <c r="HU2" s="5"/>
      <c r="HV2" s="5"/>
      <c r="HW2" s="5"/>
      <c r="HX2" s="5"/>
      <c r="HY2" s="5"/>
      <c r="HZ2" s="5"/>
      <c r="IA2" s="5"/>
      <c r="IB2" s="5"/>
      <c r="IC2" s="5"/>
      <c r="ID2" s="5"/>
      <c r="IE2" s="5"/>
      <c r="IF2" s="5"/>
      <c r="IG2" s="5"/>
      <c r="IH2" s="5"/>
      <c r="II2" s="5"/>
      <c r="IJ2" s="5"/>
      <c r="IK2" s="5"/>
      <c r="IL2" s="5"/>
      <c r="IM2" s="5"/>
      <c r="IN2" s="5"/>
      <c r="IO2" s="5"/>
      <c r="IP2" s="5"/>
      <c r="IQ2" s="5"/>
      <c r="IR2" s="5"/>
      <c r="IS2" s="5"/>
      <c r="IT2" s="5"/>
    </row>
    <row r="3" spans="1:254" ht="26.25" x14ac:dyDescent="0.4">
      <c r="A3" s="75" t="s">
        <v>40</v>
      </c>
      <c r="B3" s="75"/>
      <c r="C3" s="75"/>
      <c r="D3" s="75"/>
      <c r="E3" s="75"/>
      <c r="F3" s="75"/>
      <c r="G3" s="75"/>
      <c r="H3" s="75"/>
      <c r="X3" s="23"/>
      <c r="Y3" s="24">
        <v>0.06</v>
      </c>
    </row>
    <row r="4" spans="1:254" ht="15" thickBot="1" x14ac:dyDescent="0.25">
      <c r="A4" s="8"/>
      <c r="B4" s="9"/>
      <c r="C4" s="9"/>
      <c r="D4" s="9"/>
      <c r="E4" s="9"/>
      <c r="F4" s="9"/>
      <c r="G4" s="9"/>
      <c r="H4" s="10"/>
      <c r="I4" s="10"/>
      <c r="X4" s="23"/>
      <c r="Y4" s="24">
        <v>0.05</v>
      </c>
    </row>
    <row r="5" spans="1:254" ht="67.5" customHeight="1" x14ac:dyDescent="0.2">
      <c r="A5" s="94" t="s">
        <v>0</v>
      </c>
      <c r="B5" s="80" t="s">
        <v>48</v>
      </c>
      <c r="C5" s="96" t="s">
        <v>24</v>
      </c>
      <c r="D5" s="96" t="s">
        <v>47</v>
      </c>
      <c r="E5" s="80" t="s">
        <v>10</v>
      </c>
      <c r="F5" s="80" t="s">
        <v>44</v>
      </c>
      <c r="G5" s="80" t="s">
        <v>46</v>
      </c>
      <c r="H5" s="80" t="s">
        <v>25</v>
      </c>
      <c r="I5" s="86" t="s">
        <v>9</v>
      </c>
    </row>
    <row r="6" spans="1:254" ht="15.75" customHeight="1" x14ac:dyDescent="0.2">
      <c r="A6" s="95"/>
      <c r="B6" s="81"/>
      <c r="C6" s="97"/>
      <c r="D6" s="97"/>
      <c r="E6" s="81" t="s">
        <v>12</v>
      </c>
      <c r="F6" s="81"/>
      <c r="G6" s="81"/>
      <c r="H6" s="81"/>
      <c r="I6" s="87"/>
    </row>
    <row r="7" spans="1:254" ht="19.5" customHeight="1" x14ac:dyDescent="0.2">
      <c r="A7" s="95"/>
      <c r="B7" s="81"/>
      <c r="C7" s="97"/>
      <c r="D7" s="97"/>
      <c r="E7" s="81"/>
      <c r="F7" s="81"/>
      <c r="G7" s="81"/>
      <c r="H7" s="81"/>
      <c r="I7" s="87"/>
    </row>
    <row r="8" spans="1:254" ht="18.75" customHeight="1" x14ac:dyDescent="0.2">
      <c r="A8" s="64" t="s">
        <v>6</v>
      </c>
      <c r="B8" s="42">
        <v>0.14480000000000001</v>
      </c>
      <c r="C8" s="42">
        <v>0.14000000000000001</v>
      </c>
      <c r="D8" s="42">
        <v>0.1</v>
      </c>
      <c r="E8" s="65" t="s">
        <v>1</v>
      </c>
      <c r="F8" s="42">
        <f>+D8-$Y$3</f>
        <v>4.0000000000000008E-2</v>
      </c>
      <c r="G8" s="42">
        <f>+D8+$Y$3</f>
        <v>0.16</v>
      </c>
      <c r="H8" s="92" t="s">
        <v>26</v>
      </c>
      <c r="I8" s="51" t="s">
        <v>28</v>
      </c>
    </row>
    <row r="9" spans="1:254" ht="49.15" customHeight="1" x14ac:dyDescent="0.2">
      <c r="A9" s="73"/>
      <c r="B9" s="42"/>
      <c r="C9" s="42"/>
      <c r="D9" s="42"/>
      <c r="E9" s="65"/>
      <c r="F9" s="42"/>
      <c r="G9" s="42"/>
      <c r="H9" s="92"/>
      <c r="I9" s="51"/>
    </row>
    <row r="10" spans="1:254" ht="37.15" customHeight="1" x14ac:dyDescent="0.2">
      <c r="A10" s="73"/>
      <c r="B10" s="42"/>
      <c r="C10" s="42"/>
      <c r="D10" s="42"/>
      <c r="E10" s="65"/>
      <c r="F10" s="42"/>
      <c r="G10" s="42"/>
      <c r="H10" s="92"/>
      <c r="I10" s="51"/>
      <c r="J10" s="11"/>
      <c r="K10" s="11"/>
    </row>
    <row r="11" spans="1:254" ht="9.75" customHeight="1" x14ac:dyDescent="0.2">
      <c r="A11" s="71" t="s">
        <v>4</v>
      </c>
      <c r="B11" s="42">
        <v>0.441</v>
      </c>
      <c r="C11" s="42">
        <v>0.4</v>
      </c>
      <c r="D11" s="42">
        <v>0.4</v>
      </c>
      <c r="E11" s="65" t="s">
        <v>2</v>
      </c>
      <c r="F11" s="42">
        <f>+D11-$Y$4</f>
        <v>0.35000000000000003</v>
      </c>
      <c r="G11" s="82">
        <f>+D11+$Y$4</f>
        <v>0.45</v>
      </c>
      <c r="H11" s="42" t="s">
        <v>14</v>
      </c>
      <c r="I11" s="52" t="s">
        <v>43</v>
      </c>
      <c r="J11" s="11"/>
      <c r="K11" s="11"/>
    </row>
    <row r="12" spans="1:254" ht="53.25" customHeight="1" x14ac:dyDescent="0.2">
      <c r="A12" s="64"/>
      <c r="B12" s="42"/>
      <c r="C12" s="42"/>
      <c r="D12" s="42"/>
      <c r="E12" s="66"/>
      <c r="F12" s="42"/>
      <c r="G12" s="83"/>
      <c r="H12" s="42"/>
      <c r="I12" s="52"/>
      <c r="J12" s="11"/>
      <c r="K12" s="11"/>
    </row>
    <row r="13" spans="1:254" ht="10.5" customHeight="1" x14ac:dyDescent="0.2">
      <c r="A13" s="64"/>
      <c r="B13" s="42"/>
      <c r="C13" s="42"/>
      <c r="D13" s="42"/>
      <c r="E13" s="66"/>
      <c r="F13" s="42"/>
      <c r="G13" s="83"/>
      <c r="H13" s="42"/>
      <c r="I13" s="52"/>
      <c r="J13" s="11"/>
      <c r="K13" s="11"/>
    </row>
    <row r="14" spans="1:254" ht="18.75" customHeight="1" x14ac:dyDescent="0.2">
      <c r="A14" s="64" t="s">
        <v>7</v>
      </c>
      <c r="B14" s="42">
        <v>0.3851</v>
      </c>
      <c r="C14" s="42">
        <v>0.38</v>
      </c>
      <c r="D14" s="42">
        <v>0.42</v>
      </c>
      <c r="E14" s="69" t="s">
        <v>1</v>
      </c>
      <c r="F14" s="83">
        <f>+D14-$Y$3</f>
        <v>0.36</v>
      </c>
      <c r="G14" s="83">
        <f>+D14+$Y$3</f>
        <v>0.48</v>
      </c>
      <c r="H14" s="70" t="s">
        <v>15</v>
      </c>
      <c r="I14" s="56" t="s">
        <v>15</v>
      </c>
      <c r="J14" s="11"/>
      <c r="K14" s="11"/>
    </row>
    <row r="15" spans="1:254" ht="38.25" customHeight="1" x14ac:dyDescent="0.2">
      <c r="A15" s="64"/>
      <c r="B15" s="42"/>
      <c r="C15" s="42"/>
      <c r="D15" s="42"/>
      <c r="E15" s="70"/>
      <c r="F15" s="83"/>
      <c r="G15" s="83"/>
      <c r="H15" s="70"/>
      <c r="I15" s="56"/>
      <c r="J15" s="11"/>
      <c r="K15" s="11"/>
    </row>
    <row r="16" spans="1:254" ht="15" customHeight="1" x14ac:dyDescent="0.2">
      <c r="A16" s="64"/>
      <c r="B16" s="42"/>
      <c r="C16" s="42"/>
      <c r="D16" s="42"/>
      <c r="E16" s="70"/>
      <c r="F16" s="83"/>
      <c r="G16" s="83"/>
      <c r="H16" s="70"/>
      <c r="I16" s="56"/>
      <c r="J16" s="11"/>
      <c r="K16" s="11"/>
    </row>
    <row r="17" spans="1:9" ht="12.75" customHeight="1" x14ac:dyDescent="0.2">
      <c r="A17" s="64" t="s">
        <v>27</v>
      </c>
      <c r="B17" s="93">
        <v>5.0000000000000001E-3</v>
      </c>
      <c r="C17" s="42">
        <v>0.03</v>
      </c>
      <c r="D17" s="42">
        <v>0.01</v>
      </c>
      <c r="E17" s="69" t="s">
        <v>2</v>
      </c>
      <c r="F17" s="83">
        <v>0</v>
      </c>
      <c r="G17" s="83">
        <f>+D17+Y4</f>
        <v>6.0000000000000005E-2</v>
      </c>
      <c r="H17" s="92" t="str">
        <f>+'מסלול כללי  '!H20</f>
        <v xml:space="preserve">ת"א 125- 25%
MSCI AC  -75%
</v>
      </c>
      <c r="I17" s="51" t="str">
        <f>+'מסלול כללי  '!I20</f>
        <v xml:space="preserve">ת"א 125- 25%
MSCI AC  -75%
</v>
      </c>
    </row>
    <row r="18" spans="1:9" ht="14.25" customHeight="1" x14ac:dyDescent="0.2">
      <c r="A18" s="64"/>
      <c r="B18" s="93"/>
      <c r="C18" s="42"/>
      <c r="D18" s="42"/>
      <c r="E18" s="70"/>
      <c r="F18" s="83"/>
      <c r="G18" s="83"/>
      <c r="H18" s="92"/>
      <c r="I18" s="51"/>
    </row>
    <row r="19" spans="1:9" ht="51.75" customHeight="1" x14ac:dyDescent="0.2">
      <c r="A19" s="64"/>
      <c r="B19" s="93"/>
      <c r="C19" s="42"/>
      <c r="D19" s="42"/>
      <c r="E19" s="70"/>
      <c r="F19" s="83"/>
      <c r="G19" s="83"/>
      <c r="H19" s="92"/>
      <c r="I19" s="51"/>
    </row>
    <row r="20" spans="1:9" ht="12.75" customHeight="1" x14ac:dyDescent="0.2">
      <c r="A20" s="64" t="s">
        <v>5</v>
      </c>
      <c r="B20" s="42">
        <v>3.73E-2</v>
      </c>
      <c r="C20" s="42">
        <v>0.05</v>
      </c>
      <c r="D20" s="42">
        <v>7.0000000000000007E-2</v>
      </c>
      <c r="E20" s="69" t="s">
        <v>2</v>
      </c>
      <c r="F20" s="83">
        <f>+D20-$Y$4</f>
        <v>2.0000000000000004E-2</v>
      </c>
      <c r="G20" s="83">
        <f>+D20+$Y$4</f>
        <v>0.12000000000000001</v>
      </c>
      <c r="H20" s="70" t="s">
        <v>11</v>
      </c>
      <c r="I20" s="56" t="s">
        <v>11</v>
      </c>
    </row>
    <row r="21" spans="1:9" x14ac:dyDescent="0.2">
      <c r="A21" s="64"/>
      <c r="B21" s="42"/>
      <c r="C21" s="42"/>
      <c r="D21" s="42"/>
      <c r="E21" s="70"/>
      <c r="F21" s="83">
        <v>0</v>
      </c>
      <c r="G21" s="83">
        <f>+D21+$Y$4</f>
        <v>0.05</v>
      </c>
      <c r="H21" s="70"/>
      <c r="I21" s="56"/>
    </row>
    <row r="22" spans="1:9" x14ac:dyDescent="0.2">
      <c r="A22" s="64"/>
      <c r="B22" s="42"/>
      <c r="C22" s="42"/>
      <c r="D22" s="42"/>
      <c r="E22" s="70"/>
      <c r="F22" s="83"/>
      <c r="G22" s="83"/>
      <c r="H22" s="70"/>
      <c r="I22" s="56"/>
    </row>
    <row r="23" spans="1:9" ht="12.75" customHeight="1" x14ac:dyDescent="0.2">
      <c r="A23" s="67" t="s">
        <v>3</v>
      </c>
      <c r="B23" s="68">
        <f>SUM(B8:B22)</f>
        <v>1.0131999999999999</v>
      </c>
      <c r="C23" s="68">
        <f>SUM(C8:C22)</f>
        <v>1</v>
      </c>
      <c r="D23" s="68">
        <f>SUM(D8:D22)</f>
        <v>1</v>
      </c>
      <c r="E23" s="66"/>
      <c r="F23" s="83"/>
      <c r="G23" s="83"/>
      <c r="H23" s="66"/>
      <c r="I23" s="50"/>
    </row>
    <row r="24" spans="1:9" ht="12.75" customHeight="1" x14ac:dyDescent="0.2">
      <c r="A24" s="67"/>
      <c r="B24" s="42"/>
      <c r="C24" s="42"/>
      <c r="D24" s="42"/>
      <c r="E24" s="66"/>
      <c r="F24" s="83"/>
      <c r="G24" s="83"/>
      <c r="H24" s="66"/>
      <c r="I24" s="50"/>
    </row>
    <row r="25" spans="1:9" ht="13.5" customHeight="1" x14ac:dyDescent="0.2">
      <c r="A25" s="67"/>
      <c r="B25" s="42"/>
      <c r="C25" s="42"/>
      <c r="D25" s="42"/>
      <c r="E25" s="66"/>
      <c r="F25" s="83"/>
      <c r="G25" s="83"/>
      <c r="H25" s="66"/>
      <c r="I25" s="50"/>
    </row>
    <row r="26" spans="1:9" ht="12.95" customHeight="1" x14ac:dyDescent="0.2">
      <c r="A26" s="63" t="s">
        <v>31</v>
      </c>
      <c r="B26" s="42">
        <v>5.79E-2</v>
      </c>
      <c r="C26" s="42">
        <v>0.1</v>
      </c>
      <c r="D26" s="42">
        <v>0.08</v>
      </c>
      <c r="E26" s="65" t="s">
        <v>1</v>
      </c>
      <c r="F26" s="84">
        <f>+D26-Y3</f>
        <v>2.0000000000000004E-2</v>
      </c>
      <c r="G26" s="84">
        <f>+D26+Y3</f>
        <v>0.14000000000000001</v>
      </c>
      <c r="H26" s="92" t="s">
        <v>13</v>
      </c>
      <c r="I26" s="51" t="s">
        <v>13</v>
      </c>
    </row>
    <row r="27" spans="1:9" x14ac:dyDescent="0.2">
      <c r="A27" s="64"/>
      <c r="B27" s="42"/>
      <c r="C27" s="42"/>
      <c r="D27" s="42"/>
      <c r="E27" s="66"/>
      <c r="F27" s="84"/>
      <c r="G27" s="84"/>
      <c r="H27" s="92"/>
      <c r="I27" s="51"/>
    </row>
    <row r="28" spans="1:9" x14ac:dyDescent="0.2">
      <c r="A28" s="64"/>
      <c r="B28" s="42"/>
      <c r="C28" s="42"/>
      <c r="D28" s="42"/>
      <c r="E28" s="66"/>
      <c r="F28" s="84"/>
      <c r="G28" s="84"/>
      <c r="H28" s="92"/>
      <c r="I28" s="51"/>
    </row>
    <row r="29" spans="1:9" x14ac:dyDescent="0.2">
      <c r="A29" s="67" t="s">
        <v>54</v>
      </c>
      <c r="B29" s="90">
        <v>5.0000000000000001E-4</v>
      </c>
      <c r="C29" s="42"/>
      <c r="D29" s="42"/>
      <c r="E29" s="42"/>
      <c r="F29" s="42"/>
      <c r="G29" s="83"/>
      <c r="H29" s="42"/>
      <c r="I29" s="52"/>
    </row>
    <row r="30" spans="1:9" x14ac:dyDescent="0.2">
      <c r="A30" s="88"/>
      <c r="B30" s="90"/>
      <c r="C30" s="42"/>
      <c r="D30" s="42"/>
      <c r="E30" s="42"/>
      <c r="F30" s="42"/>
      <c r="G30" s="83"/>
      <c r="H30" s="42"/>
      <c r="I30" s="52"/>
    </row>
    <row r="31" spans="1:9" ht="15" thickBot="1" x14ac:dyDescent="0.25">
      <c r="A31" s="89"/>
      <c r="B31" s="91"/>
      <c r="C31" s="62"/>
      <c r="D31" s="62"/>
      <c r="E31" s="62"/>
      <c r="F31" s="62"/>
      <c r="G31" s="85"/>
      <c r="H31" s="62"/>
      <c r="I31" s="53"/>
    </row>
    <row r="32" spans="1:9" ht="20.25" x14ac:dyDescent="0.3">
      <c r="A32" s="15"/>
      <c r="B32" s="16"/>
      <c r="C32" s="16"/>
      <c r="D32" s="16"/>
      <c r="E32" s="16"/>
    </row>
    <row r="33" spans="1:1" ht="15" x14ac:dyDescent="0.2">
      <c r="A33" s="17" t="s">
        <v>18</v>
      </c>
    </row>
  </sheetData>
  <mergeCells count="144">
    <mergeCell ref="AE1:AH1"/>
    <mergeCell ref="AI1:AL1"/>
    <mergeCell ref="AM1:AP1"/>
    <mergeCell ref="AQ1:AT1"/>
    <mergeCell ref="AU1:AX1"/>
    <mergeCell ref="AY1:BB1"/>
    <mergeCell ref="A1:H1"/>
    <mergeCell ref="K1:N1"/>
    <mergeCell ref="O1:R1"/>
    <mergeCell ref="S1:V1"/>
    <mergeCell ref="W1:Z1"/>
    <mergeCell ref="AA1:AD1"/>
    <mergeCell ref="CA1:CD1"/>
    <mergeCell ref="CE1:CH1"/>
    <mergeCell ref="CI1:CL1"/>
    <mergeCell ref="CM1:CP1"/>
    <mergeCell ref="CQ1:CT1"/>
    <mergeCell ref="CU1:CX1"/>
    <mergeCell ref="BC1:BF1"/>
    <mergeCell ref="BG1:BJ1"/>
    <mergeCell ref="BK1:BN1"/>
    <mergeCell ref="BO1:BR1"/>
    <mergeCell ref="BS1:BV1"/>
    <mergeCell ref="BW1:BZ1"/>
    <mergeCell ref="DW1:DZ1"/>
    <mergeCell ref="EA1:ED1"/>
    <mergeCell ref="EE1:EH1"/>
    <mergeCell ref="EI1:EL1"/>
    <mergeCell ref="EM1:EP1"/>
    <mergeCell ref="EQ1:ET1"/>
    <mergeCell ref="CY1:DB1"/>
    <mergeCell ref="DC1:DF1"/>
    <mergeCell ref="DG1:DJ1"/>
    <mergeCell ref="DK1:DN1"/>
    <mergeCell ref="DO1:DR1"/>
    <mergeCell ref="DS1:DV1"/>
    <mergeCell ref="GA1:GD1"/>
    <mergeCell ref="GE1:GH1"/>
    <mergeCell ref="GI1:GL1"/>
    <mergeCell ref="GM1:GP1"/>
    <mergeCell ref="EU1:EX1"/>
    <mergeCell ref="EY1:FB1"/>
    <mergeCell ref="FC1:FF1"/>
    <mergeCell ref="FG1:FJ1"/>
    <mergeCell ref="FK1:FN1"/>
    <mergeCell ref="FO1:FR1"/>
    <mergeCell ref="IM1:IP1"/>
    <mergeCell ref="IQ1:IT1"/>
    <mergeCell ref="A3:H3"/>
    <mergeCell ref="A5:A7"/>
    <mergeCell ref="B5:B7"/>
    <mergeCell ref="C5:C7"/>
    <mergeCell ref="E5:E7"/>
    <mergeCell ref="F5:F7"/>
    <mergeCell ref="H5:H7"/>
    <mergeCell ref="D5:D7"/>
    <mergeCell ref="HO1:HR1"/>
    <mergeCell ref="HS1:HV1"/>
    <mergeCell ref="HW1:HZ1"/>
    <mergeCell ref="IA1:ID1"/>
    <mergeCell ref="IE1:IH1"/>
    <mergeCell ref="II1:IL1"/>
    <mergeCell ref="GQ1:GT1"/>
    <mergeCell ref="GU1:GX1"/>
    <mergeCell ref="GY1:HB1"/>
    <mergeCell ref="HC1:HF1"/>
    <mergeCell ref="HG1:HJ1"/>
    <mergeCell ref="HK1:HN1"/>
    <mergeCell ref="FS1:FV1"/>
    <mergeCell ref="FW1:FZ1"/>
    <mergeCell ref="A11:A13"/>
    <mergeCell ref="B11:B13"/>
    <mergeCell ref="C11:C13"/>
    <mergeCell ref="E11:E13"/>
    <mergeCell ref="F11:F13"/>
    <mergeCell ref="H11:H13"/>
    <mergeCell ref="D11:D13"/>
    <mergeCell ref="A8:A10"/>
    <mergeCell ref="B8:B10"/>
    <mergeCell ref="C8:C10"/>
    <mergeCell ref="E8:E10"/>
    <mergeCell ref="F8:F10"/>
    <mergeCell ref="H8:H10"/>
    <mergeCell ref="D8:D10"/>
    <mergeCell ref="A17:A19"/>
    <mergeCell ref="B17:B19"/>
    <mergeCell ref="C17:C19"/>
    <mergeCell ref="E17:E19"/>
    <mergeCell ref="F17:F19"/>
    <mergeCell ref="H17:H19"/>
    <mergeCell ref="D17:D19"/>
    <mergeCell ref="A14:A16"/>
    <mergeCell ref="B14:B16"/>
    <mergeCell ref="C14:C16"/>
    <mergeCell ref="E14:E16"/>
    <mergeCell ref="F14:F16"/>
    <mergeCell ref="H14:H16"/>
    <mergeCell ref="D14:D16"/>
    <mergeCell ref="A23:A25"/>
    <mergeCell ref="B23:B25"/>
    <mergeCell ref="C23:C25"/>
    <mergeCell ref="E23:E25"/>
    <mergeCell ref="F23:F25"/>
    <mergeCell ref="H23:H25"/>
    <mergeCell ref="D23:D25"/>
    <mergeCell ref="A20:A22"/>
    <mergeCell ref="B20:B22"/>
    <mergeCell ref="C20:C22"/>
    <mergeCell ref="E20:E22"/>
    <mergeCell ref="F20:F22"/>
    <mergeCell ref="H20:H22"/>
    <mergeCell ref="D20:D22"/>
    <mergeCell ref="A29:A31"/>
    <mergeCell ref="B29:B31"/>
    <mergeCell ref="C29:C31"/>
    <mergeCell ref="E29:E31"/>
    <mergeCell ref="F29:F31"/>
    <mergeCell ref="H29:H31"/>
    <mergeCell ref="D29:D31"/>
    <mergeCell ref="A26:A28"/>
    <mergeCell ref="B26:B28"/>
    <mergeCell ref="C26:C28"/>
    <mergeCell ref="E26:E28"/>
    <mergeCell ref="F26:F28"/>
    <mergeCell ref="H26:H28"/>
    <mergeCell ref="D26:D28"/>
    <mergeCell ref="I20:I22"/>
    <mergeCell ref="I23:I25"/>
    <mergeCell ref="I26:I28"/>
    <mergeCell ref="I29:I31"/>
    <mergeCell ref="I5:I7"/>
    <mergeCell ref="I8:I10"/>
    <mergeCell ref="I11:I13"/>
    <mergeCell ref="I14:I16"/>
    <mergeCell ref="I17:I19"/>
    <mergeCell ref="G5:G7"/>
    <mergeCell ref="G8:G10"/>
    <mergeCell ref="G11:G13"/>
    <mergeCell ref="G14:G16"/>
    <mergeCell ref="G17:G19"/>
    <mergeCell ref="G20:G22"/>
    <mergeCell ref="G23:G25"/>
    <mergeCell ref="G26:G28"/>
    <mergeCell ref="G29:G3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8" orientation="landscape" blackAndWhite="1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8">
    <tabColor theme="7" tint="0.59999389629810485"/>
    <pageSetUpPr fitToPage="1"/>
  </sheetPr>
  <dimension ref="A1:IT33"/>
  <sheetViews>
    <sheetView rightToLeft="1" view="pageBreakPreview" zoomScale="60" zoomScaleNormal="100" workbookViewId="0">
      <selection activeCell="A5" sqref="A5:I7"/>
    </sheetView>
  </sheetViews>
  <sheetFormatPr defaultColWidth="9.140625" defaultRowHeight="14.25" x14ac:dyDescent="0.2"/>
  <cols>
    <col min="1" max="1" width="25.42578125" style="7" customWidth="1"/>
    <col min="2" max="2" width="23.28515625" style="7" customWidth="1"/>
    <col min="3" max="3" width="23.28515625" style="7" hidden="1" customWidth="1"/>
    <col min="4" max="5" width="22" style="7" customWidth="1"/>
    <col min="6" max="7" width="20.42578125" style="7" customWidth="1"/>
    <col min="8" max="8" width="27.5703125" style="7" hidden="1" customWidth="1"/>
    <col min="9" max="9" width="25.7109375" style="7" customWidth="1"/>
    <col min="10" max="24" width="9.140625" style="7" customWidth="1"/>
    <col min="25" max="16384" width="9.140625" style="7"/>
  </cols>
  <sheetData>
    <row r="1" spans="1:254" ht="26.25" x14ac:dyDescent="0.4">
      <c r="A1" s="74" t="s">
        <v>23</v>
      </c>
      <c r="B1" s="74"/>
      <c r="C1" s="74"/>
      <c r="D1" s="74"/>
      <c r="E1" s="74"/>
      <c r="F1" s="74"/>
      <c r="G1" s="74"/>
      <c r="H1" s="74"/>
      <c r="I1" s="6"/>
      <c r="J1" s="6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  <c r="Z1" s="74"/>
      <c r="AA1" s="74"/>
      <c r="AB1" s="74"/>
      <c r="AC1" s="74"/>
      <c r="AD1" s="74"/>
      <c r="AE1" s="74"/>
      <c r="AF1" s="74"/>
      <c r="AG1" s="74"/>
      <c r="AH1" s="74"/>
      <c r="AI1" s="74"/>
      <c r="AJ1" s="74"/>
      <c r="AK1" s="74"/>
      <c r="AL1" s="74"/>
      <c r="AM1" s="74"/>
      <c r="AN1" s="74"/>
      <c r="AO1" s="74"/>
      <c r="AP1" s="74"/>
      <c r="AQ1" s="74"/>
      <c r="AR1" s="74"/>
      <c r="AS1" s="74"/>
      <c r="AT1" s="74"/>
      <c r="AU1" s="74"/>
      <c r="AV1" s="74"/>
      <c r="AW1" s="74"/>
      <c r="AX1" s="74"/>
      <c r="AY1" s="74"/>
      <c r="AZ1" s="74"/>
      <c r="BA1" s="74"/>
      <c r="BB1" s="74"/>
      <c r="BC1" s="74"/>
      <c r="BD1" s="74"/>
      <c r="BE1" s="74"/>
      <c r="BF1" s="74"/>
      <c r="BG1" s="74"/>
      <c r="BH1" s="74"/>
      <c r="BI1" s="74"/>
      <c r="BJ1" s="74"/>
      <c r="BK1" s="74"/>
      <c r="BL1" s="74"/>
      <c r="BM1" s="74"/>
      <c r="BN1" s="74"/>
      <c r="BO1" s="74"/>
      <c r="BP1" s="74"/>
      <c r="BQ1" s="74"/>
      <c r="BR1" s="74"/>
      <c r="BS1" s="74"/>
      <c r="BT1" s="74"/>
      <c r="BU1" s="74"/>
      <c r="BV1" s="74"/>
      <c r="BW1" s="74"/>
      <c r="BX1" s="74"/>
      <c r="BY1" s="74"/>
      <c r="BZ1" s="74"/>
      <c r="CA1" s="74"/>
      <c r="CB1" s="74"/>
      <c r="CC1" s="74"/>
      <c r="CD1" s="74"/>
      <c r="CE1" s="74"/>
      <c r="CF1" s="74"/>
      <c r="CG1" s="74"/>
      <c r="CH1" s="74"/>
      <c r="CI1" s="74"/>
      <c r="CJ1" s="74"/>
      <c r="CK1" s="74"/>
      <c r="CL1" s="74"/>
      <c r="CM1" s="74"/>
      <c r="CN1" s="74"/>
      <c r="CO1" s="74"/>
      <c r="CP1" s="74"/>
      <c r="CQ1" s="74"/>
      <c r="CR1" s="74"/>
      <c r="CS1" s="74"/>
      <c r="CT1" s="74"/>
      <c r="CU1" s="74"/>
      <c r="CV1" s="74"/>
      <c r="CW1" s="74"/>
      <c r="CX1" s="74"/>
      <c r="CY1" s="74"/>
      <c r="CZ1" s="74"/>
      <c r="DA1" s="74"/>
      <c r="DB1" s="74"/>
      <c r="DC1" s="74"/>
      <c r="DD1" s="74"/>
      <c r="DE1" s="74"/>
      <c r="DF1" s="74"/>
      <c r="DG1" s="74"/>
      <c r="DH1" s="74"/>
      <c r="DI1" s="74"/>
      <c r="DJ1" s="74"/>
      <c r="DK1" s="74"/>
      <c r="DL1" s="74"/>
      <c r="DM1" s="74"/>
      <c r="DN1" s="74"/>
      <c r="DO1" s="74"/>
      <c r="DP1" s="74"/>
      <c r="DQ1" s="74"/>
      <c r="DR1" s="74"/>
      <c r="DS1" s="74"/>
      <c r="DT1" s="74"/>
      <c r="DU1" s="74"/>
      <c r="DV1" s="74"/>
      <c r="DW1" s="74"/>
      <c r="DX1" s="74"/>
      <c r="DY1" s="74"/>
      <c r="DZ1" s="74"/>
      <c r="EA1" s="74"/>
      <c r="EB1" s="74"/>
      <c r="EC1" s="74"/>
      <c r="ED1" s="74"/>
      <c r="EE1" s="74"/>
      <c r="EF1" s="74"/>
      <c r="EG1" s="74"/>
      <c r="EH1" s="74"/>
      <c r="EI1" s="74"/>
      <c r="EJ1" s="74"/>
      <c r="EK1" s="74"/>
      <c r="EL1" s="74"/>
      <c r="EM1" s="74"/>
      <c r="EN1" s="74"/>
      <c r="EO1" s="74"/>
      <c r="EP1" s="74"/>
      <c r="EQ1" s="74"/>
      <c r="ER1" s="74"/>
      <c r="ES1" s="74"/>
      <c r="ET1" s="74"/>
      <c r="EU1" s="74"/>
      <c r="EV1" s="74"/>
      <c r="EW1" s="74"/>
      <c r="EX1" s="74"/>
      <c r="EY1" s="74"/>
      <c r="EZ1" s="74"/>
      <c r="FA1" s="74"/>
      <c r="FB1" s="74"/>
      <c r="FC1" s="74"/>
      <c r="FD1" s="74"/>
      <c r="FE1" s="74"/>
      <c r="FF1" s="74"/>
      <c r="FG1" s="74"/>
      <c r="FH1" s="74"/>
      <c r="FI1" s="74"/>
      <c r="FJ1" s="74"/>
      <c r="FK1" s="74"/>
      <c r="FL1" s="74"/>
      <c r="FM1" s="74"/>
      <c r="FN1" s="74"/>
      <c r="FO1" s="74"/>
      <c r="FP1" s="74"/>
      <c r="FQ1" s="74"/>
      <c r="FR1" s="74"/>
      <c r="FS1" s="74"/>
      <c r="FT1" s="74"/>
      <c r="FU1" s="74"/>
      <c r="FV1" s="74"/>
      <c r="FW1" s="74"/>
      <c r="FX1" s="74"/>
      <c r="FY1" s="74"/>
      <c r="FZ1" s="74"/>
      <c r="GA1" s="74"/>
      <c r="GB1" s="74"/>
      <c r="GC1" s="74"/>
      <c r="GD1" s="74"/>
      <c r="GE1" s="74"/>
      <c r="GF1" s="74"/>
      <c r="GG1" s="74"/>
      <c r="GH1" s="74"/>
      <c r="GI1" s="74"/>
      <c r="GJ1" s="74"/>
      <c r="GK1" s="74"/>
      <c r="GL1" s="74"/>
      <c r="GM1" s="74"/>
      <c r="GN1" s="74"/>
      <c r="GO1" s="74"/>
      <c r="GP1" s="74"/>
      <c r="GQ1" s="74"/>
      <c r="GR1" s="74"/>
      <c r="GS1" s="74"/>
      <c r="GT1" s="74"/>
      <c r="GU1" s="74"/>
      <c r="GV1" s="74"/>
      <c r="GW1" s="74"/>
      <c r="GX1" s="74"/>
      <c r="GY1" s="74"/>
      <c r="GZ1" s="74"/>
      <c r="HA1" s="74"/>
      <c r="HB1" s="74"/>
      <c r="HC1" s="74"/>
      <c r="HD1" s="74"/>
      <c r="HE1" s="74"/>
      <c r="HF1" s="74"/>
      <c r="HG1" s="74"/>
      <c r="HH1" s="74"/>
      <c r="HI1" s="74"/>
      <c r="HJ1" s="74"/>
      <c r="HK1" s="74"/>
      <c r="HL1" s="74"/>
      <c r="HM1" s="74"/>
      <c r="HN1" s="74"/>
      <c r="HO1" s="74"/>
      <c r="HP1" s="74"/>
      <c r="HQ1" s="74"/>
      <c r="HR1" s="74"/>
      <c r="HS1" s="74"/>
      <c r="HT1" s="74"/>
      <c r="HU1" s="74"/>
      <c r="HV1" s="74"/>
      <c r="HW1" s="74"/>
      <c r="HX1" s="74"/>
      <c r="HY1" s="74"/>
      <c r="HZ1" s="74"/>
      <c r="IA1" s="74"/>
      <c r="IB1" s="74"/>
      <c r="IC1" s="74"/>
      <c r="ID1" s="74"/>
      <c r="IE1" s="74"/>
      <c r="IF1" s="74"/>
      <c r="IG1" s="74"/>
      <c r="IH1" s="74"/>
      <c r="II1" s="74"/>
      <c r="IJ1" s="74"/>
      <c r="IK1" s="74"/>
      <c r="IL1" s="74"/>
      <c r="IM1" s="74"/>
      <c r="IN1" s="74"/>
      <c r="IO1" s="74"/>
      <c r="IP1" s="74"/>
      <c r="IQ1" s="74"/>
      <c r="IR1" s="74"/>
      <c r="IS1" s="74"/>
      <c r="IT1" s="74"/>
    </row>
    <row r="2" spans="1:254" ht="26.25" x14ac:dyDescent="0.4">
      <c r="A2" s="6"/>
      <c r="B2" s="6"/>
      <c r="C2" s="6"/>
      <c r="D2" s="6"/>
      <c r="E2" s="6"/>
      <c r="F2" s="6"/>
      <c r="G2" s="6"/>
      <c r="H2" s="6"/>
      <c r="I2" s="6"/>
      <c r="J2" s="6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5"/>
      <c r="ET2" s="5"/>
      <c r="EU2" s="5"/>
      <c r="EV2" s="5"/>
      <c r="EW2" s="5"/>
      <c r="EX2" s="5"/>
      <c r="EY2" s="5"/>
      <c r="EZ2" s="5"/>
      <c r="FA2" s="5"/>
      <c r="FB2" s="5"/>
      <c r="FC2" s="5"/>
      <c r="FD2" s="5"/>
      <c r="FE2" s="5"/>
      <c r="FF2" s="5"/>
      <c r="FG2" s="5"/>
      <c r="FH2" s="5"/>
      <c r="FI2" s="5"/>
      <c r="FJ2" s="5"/>
      <c r="FK2" s="5"/>
      <c r="FL2" s="5"/>
      <c r="FM2" s="5"/>
      <c r="FN2" s="5"/>
      <c r="FO2" s="5"/>
      <c r="FP2" s="5"/>
      <c r="FQ2" s="5"/>
      <c r="FR2" s="5"/>
      <c r="FS2" s="5"/>
      <c r="FT2" s="5"/>
      <c r="FU2" s="5"/>
      <c r="FV2" s="5"/>
      <c r="FW2" s="5"/>
      <c r="FX2" s="5"/>
      <c r="FY2" s="5"/>
      <c r="FZ2" s="5"/>
      <c r="GA2" s="5"/>
      <c r="GB2" s="5"/>
      <c r="GC2" s="5"/>
      <c r="GD2" s="5"/>
      <c r="GE2" s="5"/>
      <c r="GF2" s="5"/>
      <c r="GG2" s="5"/>
      <c r="GH2" s="5"/>
      <c r="GI2" s="5"/>
      <c r="GJ2" s="5"/>
      <c r="GK2" s="5"/>
      <c r="GL2" s="5"/>
      <c r="GM2" s="5"/>
      <c r="GN2" s="5"/>
      <c r="GO2" s="5"/>
      <c r="GP2" s="5"/>
      <c r="GQ2" s="5"/>
      <c r="GR2" s="5"/>
      <c r="GS2" s="5"/>
      <c r="GT2" s="5"/>
      <c r="GU2" s="5"/>
      <c r="GV2" s="5"/>
      <c r="GW2" s="5"/>
      <c r="GX2" s="5"/>
      <c r="GY2" s="5"/>
      <c r="GZ2" s="5"/>
      <c r="HA2" s="5"/>
      <c r="HB2" s="5"/>
      <c r="HC2" s="5"/>
      <c r="HD2" s="5"/>
      <c r="HE2" s="5"/>
      <c r="HF2" s="5"/>
      <c r="HG2" s="5"/>
      <c r="HH2" s="5"/>
      <c r="HI2" s="5"/>
      <c r="HJ2" s="5"/>
      <c r="HK2" s="5"/>
      <c r="HL2" s="5"/>
      <c r="HM2" s="5"/>
      <c r="HN2" s="5"/>
      <c r="HO2" s="5"/>
      <c r="HP2" s="5"/>
      <c r="HQ2" s="5"/>
      <c r="HR2" s="5"/>
      <c r="HS2" s="5"/>
      <c r="HT2" s="5"/>
      <c r="HU2" s="5"/>
      <c r="HV2" s="5"/>
      <c r="HW2" s="5"/>
      <c r="HX2" s="5"/>
      <c r="HY2" s="5"/>
      <c r="HZ2" s="5"/>
      <c r="IA2" s="5"/>
      <c r="IB2" s="5"/>
      <c r="IC2" s="5"/>
      <c r="ID2" s="5"/>
      <c r="IE2" s="5"/>
      <c r="IF2" s="5"/>
      <c r="IG2" s="5"/>
      <c r="IH2" s="5"/>
      <c r="II2" s="5"/>
      <c r="IJ2" s="5"/>
      <c r="IK2" s="5"/>
      <c r="IL2" s="5"/>
      <c r="IM2" s="5"/>
      <c r="IN2" s="5"/>
      <c r="IO2" s="5"/>
      <c r="IP2" s="5"/>
      <c r="IQ2" s="5"/>
      <c r="IR2" s="5"/>
      <c r="IS2" s="5"/>
      <c r="IT2" s="5"/>
    </row>
    <row r="3" spans="1:254" ht="26.25" x14ac:dyDescent="0.4">
      <c r="A3" s="75" t="s">
        <v>42</v>
      </c>
      <c r="B3" s="75"/>
      <c r="C3" s="75"/>
      <c r="D3" s="75"/>
      <c r="E3" s="75"/>
      <c r="F3" s="75"/>
      <c r="G3" s="75"/>
      <c r="H3" s="75"/>
      <c r="Y3" s="24">
        <v>0.06</v>
      </c>
    </row>
    <row r="4" spans="1:254" ht="15" thickBot="1" x14ac:dyDescent="0.25">
      <c r="A4" s="8"/>
      <c r="B4" s="9"/>
      <c r="C4" s="9"/>
      <c r="D4" s="9"/>
      <c r="E4" s="9"/>
      <c r="F4" s="9"/>
      <c r="G4" s="9"/>
      <c r="H4" s="10"/>
      <c r="I4" s="10"/>
      <c r="Y4" s="24">
        <v>0.05</v>
      </c>
    </row>
    <row r="5" spans="1:254" ht="67.5" customHeight="1" x14ac:dyDescent="0.2">
      <c r="A5" s="112" t="s">
        <v>0</v>
      </c>
      <c r="B5" s="98" t="s">
        <v>48</v>
      </c>
      <c r="C5" s="114">
        <v>2024</v>
      </c>
      <c r="D5" s="114" t="s">
        <v>52</v>
      </c>
      <c r="E5" s="98" t="s">
        <v>10</v>
      </c>
      <c r="F5" s="98" t="s">
        <v>44</v>
      </c>
      <c r="G5" s="98" t="s">
        <v>45</v>
      </c>
      <c r="H5" s="107" t="s">
        <v>25</v>
      </c>
      <c r="I5" s="107" t="s">
        <v>9</v>
      </c>
    </row>
    <row r="6" spans="1:254" ht="15.75" customHeight="1" x14ac:dyDescent="0.2">
      <c r="A6" s="113"/>
      <c r="B6" s="99"/>
      <c r="C6" s="115"/>
      <c r="D6" s="115"/>
      <c r="E6" s="99" t="s">
        <v>12</v>
      </c>
      <c r="F6" s="99"/>
      <c r="G6" s="99"/>
      <c r="H6" s="108"/>
      <c r="I6" s="108"/>
    </row>
    <row r="7" spans="1:254" ht="19.5" customHeight="1" x14ac:dyDescent="0.2">
      <c r="A7" s="113"/>
      <c r="B7" s="99"/>
      <c r="C7" s="115"/>
      <c r="D7" s="115"/>
      <c r="E7" s="99"/>
      <c r="F7" s="99"/>
      <c r="G7" s="99"/>
      <c r="H7" s="108"/>
      <c r="I7" s="108"/>
    </row>
    <row r="8" spans="1:254" ht="18.75" customHeight="1" x14ac:dyDescent="0.2">
      <c r="A8" s="64" t="s">
        <v>6</v>
      </c>
      <c r="B8" s="42">
        <v>0.98099999999999998</v>
      </c>
      <c r="C8" s="111">
        <v>0.97</v>
      </c>
      <c r="D8" s="42">
        <v>0.97</v>
      </c>
      <c r="E8" s="65" t="s">
        <v>1</v>
      </c>
      <c r="F8" s="100">
        <f>+D8-$Y$3</f>
        <v>0.90999999999999992</v>
      </c>
      <c r="G8" s="100">
        <v>1</v>
      </c>
      <c r="H8" s="51" t="s">
        <v>26</v>
      </c>
      <c r="I8" s="51" t="s">
        <v>28</v>
      </c>
    </row>
    <row r="9" spans="1:254" ht="49.15" customHeight="1" x14ac:dyDescent="0.2">
      <c r="A9" s="73"/>
      <c r="B9" s="42"/>
      <c r="C9" s="111"/>
      <c r="D9" s="42"/>
      <c r="E9" s="65"/>
      <c r="F9" s="101"/>
      <c r="G9" s="101"/>
      <c r="H9" s="51"/>
      <c r="I9" s="51"/>
    </row>
    <row r="10" spans="1:254" ht="37.15" customHeight="1" x14ac:dyDescent="0.2">
      <c r="A10" s="73"/>
      <c r="B10" s="42"/>
      <c r="C10" s="111"/>
      <c r="D10" s="42"/>
      <c r="E10" s="65"/>
      <c r="F10" s="102"/>
      <c r="G10" s="102"/>
      <c r="H10" s="51"/>
      <c r="I10" s="51"/>
      <c r="J10" s="11"/>
      <c r="K10" s="11"/>
    </row>
    <row r="11" spans="1:254" ht="9.75" customHeight="1" x14ac:dyDescent="0.2">
      <c r="A11" s="71" t="s">
        <v>4</v>
      </c>
      <c r="B11" s="42">
        <v>0</v>
      </c>
      <c r="C11" s="111">
        <v>0.05</v>
      </c>
      <c r="D11" s="42">
        <v>0</v>
      </c>
      <c r="E11" s="65" t="s">
        <v>2</v>
      </c>
      <c r="F11" s="100">
        <v>0</v>
      </c>
      <c r="G11" s="100">
        <f>+D11+$Y$4</f>
        <v>0.05</v>
      </c>
      <c r="H11" s="52" t="s">
        <v>14</v>
      </c>
      <c r="I11" s="52" t="s">
        <v>43</v>
      </c>
      <c r="J11" s="11"/>
      <c r="K11" s="11"/>
    </row>
    <row r="12" spans="1:254" ht="53.25" customHeight="1" x14ac:dyDescent="0.2">
      <c r="A12" s="64"/>
      <c r="B12" s="42"/>
      <c r="C12" s="111"/>
      <c r="D12" s="42"/>
      <c r="E12" s="66"/>
      <c r="F12" s="101"/>
      <c r="G12" s="101"/>
      <c r="H12" s="52"/>
      <c r="I12" s="52"/>
      <c r="J12" s="11"/>
      <c r="K12" s="11"/>
    </row>
    <row r="13" spans="1:254" ht="10.5" customHeight="1" x14ac:dyDescent="0.2">
      <c r="A13" s="64"/>
      <c r="B13" s="42"/>
      <c r="C13" s="111"/>
      <c r="D13" s="42"/>
      <c r="E13" s="66"/>
      <c r="F13" s="102"/>
      <c r="G13" s="102"/>
      <c r="H13" s="52"/>
      <c r="I13" s="52"/>
      <c r="J13" s="11"/>
      <c r="K13" s="11"/>
    </row>
    <row r="14" spans="1:254" ht="18.75" customHeight="1" x14ac:dyDescent="0.2">
      <c r="A14" s="64" t="s">
        <v>7</v>
      </c>
      <c r="B14" s="42">
        <v>3.8999999999999998E-3</v>
      </c>
      <c r="C14" s="111">
        <v>0</v>
      </c>
      <c r="D14" s="42">
        <v>0</v>
      </c>
      <c r="E14" s="69" t="s">
        <v>1</v>
      </c>
      <c r="F14" s="100">
        <v>0</v>
      </c>
      <c r="G14" s="100">
        <f>+D14+$Y$3</f>
        <v>0.06</v>
      </c>
      <c r="H14" s="56" t="str">
        <f>+'מסלול כללי  '!H14:H16</f>
        <v>תל בונד 60 - 50%  
תל בונד שקלי - 25%
IBOXIN30-25% (בשקלים)</v>
      </c>
      <c r="I14" s="56" t="s">
        <v>15</v>
      </c>
      <c r="J14" s="11"/>
      <c r="K14" s="11"/>
    </row>
    <row r="15" spans="1:254" ht="38.25" customHeight="1" x14ac:dyDescent="0.2">
      <c r="A15" s="64"/>
      <c r="B15" s="42"/>
      <c r="C15" s="111"/>
      <c r="D15" s="42"/>
      <c r="E15" s="70"/>
      <c r="F15" s="101"/>
      <c r="G15" s="101"/>
      <c r="H15" s="56"/>
      <c r="I15" s="56"/>
      <c r="J15" s="11"/>
      <c r="K15" s="11"/>
    </row>
    <row r="16" spans="1:254" ht="15" customHeight="1" x14ac:dyDescent="0.2">
      <c r="A16" s="64"/>
      <c r="B16" s="42"/>
      <c r="C16" s="111"/>
      <c r="D16" s="42"/>
      <c r="E16" s="70"/>
      <c r="F16" s="102"/>
      <c r="G16" s="102"/>
      <c r="H16" s="56"/>
      <c r="I16" s="56"/>
      <c r="J16" s="11"/>
      <c r="K16" s="11"/>
    </row>
    <row r="17" spans="1:9" ht="12.75" customHeight="1" x14ac:dyDescent="0.2">
      <c r="A17" s="64" t="s">
        <v>27</v>
      </c>
      <c r="B17" s="42">
        <v>0</v>
      </c>
      <c r="C17" s="111">
        <v>0</v>
      </c>
      <c r="D17" s="42">
        <v>0</v>
      </c>
      <c r="E17" s="69" t="s">
        <v>2</v>
      </c>
      <c r="F17" s="100">
        <v>0</v>
      </c>
      <c r="G17" s="100">
        <f>+D17+Y4</f>
        <v>0.05</v>
      </c>
      <c r="H17" s="51" t="str">
        <f>+'מסלול כללי  '!H20</f>
        <v xml:space="preserve">ת"א 125- 25%
MSCI AC  -75%
</v>
      </c>
      <c r="I17" s="51" t="s">
        <v>30</v>
      </c>
    </row>
    <row r="18" spans="1:9" ht="14.25" customHeight="1" x14ac:dyDescent="0.2">
      <c r="A18" s="64"/>
      <c r="B18" s="42"/>
      <c r="C18" s="111"/>
      <c r="D18" s="42"/>
      <c r="E18" s="70"/>
      <c r="F18" s="101"/>
      <c r="G18" s="101"/>
      <c r="H18" s="51"/>
      <c r="I18" s="51"/>
    </row>
    <row r="19" spans="1:9" ht="51.75" customHeight="1" x14ac:dyDescent="0.2">
      <c r="A19" s="64"/>
      <c r="B19" s="42"/>
      <c r="C19" s="111"/>
      <c r="D19" s="42"/>
      <c r="E19" s="70"/>
      <c r="F19" s="102"/>
      <c r="G19" s="102"/>
      <c r="H19" s="51"/>
      <c r="I19" s="51"/>
    </row>
    <row r="20" spans="1:9" ht="12.75" customHeight="1" x14ac:dyDescent="0.2">
      <c r="A20" s="64" t="s">
        <v>5</v>
      </c>
      <c r="B20" s="42">
        <v>4.1000000000000002E-2</v>
      </c>
      <c r="C20" s="111">
        <v>0.05</v>
      </c>
      <c r="D20" s="42">
        <v>0.03</v>
      </c>
      <c r="E20" s="69" t="s">
        <v>2</v>
      </c>
      <c r="F20" s="100">
        <v>0</v>
      </c>
      <c r="G20" s="100">
        <f>+D20+$Y$4</f>
        <v>0.08</v>
      </c>
      <c r="H20" s="56" t="s">
        <v>11</v>
      </c>
      <c r="I20" s="56" t="s">
        <v>11</v>
      </c>
    </row>
    <row r="21" spans="1:9" x14ac:dyDescent="0.2">
      <c r="A21" s="64"/>
      <c r="B21" s="42"/>
      <c r="C21" s="111"/>
      <c r="D21" s="42"/>
      <c r="E21" s="70"/>
      <c r="F21" s="101">
        <v>0</v>
      </c>
      <c r="G21" s="101">
        <f>+D21+$Y$4</f>
        <v>0.05</v>
      </c>
      <c r="H21" s="56"/>
      <c r="I21" s="56"/>
    </row>
    <row r="22" spans="1:9" x14ac:dyDescent="0.2">
      <c r="A22" s="64"/>
      <c r="B22" s="42"/>
      <c r="C22" s="111"/>
      <c r="D22" s="42"/>
      <c r="E22" s="70"/>
      <c r="F22" s="102"/>
      <c r="G22" s="102"/>
      <c r="H22" s="56"/>
      <c r="I22" s="56"/>
    </row>
    <row r="23" spans="1:9" ht="12.75" customHeight="1" x14ac:dyDescent="0.2">
      <c r="A23" s="67" t="s">
        <v>3</v>
      </c>
      <c r="B23" s="68">
        <f>SUM(B8:B22)</f>
        <v>1.0259</v>
      </c>
      <c r="C23" s="68">
        <f>SUM(C8:C22)</f>
        <v>1.07</v>
      </c>
      <c r="D23" s="68">
        <f>SUM(D8:D22)</f>
        <v>1</v>
      </c>
      <c r="E23" s="66"/>
      <c r="F23" s="103"/>
      <c r="G23" s="103"/>
      <c r="H23" s="50"/>
      <c r="I23" s="50"/>
    </row>
    <row r="24" spans="1:9" ht="12.75" customHeight="1" x14ac:dyDescent="0.2">
      <c r="A24" s="67"/>
      <c r="B24" s="42"/>
      <c r="C24" s="111"/>
      <c r="D24" s="42"/>
      <c r="E24" s="66"/>
      <c r="F24" s="104"/>
      <c r="G24" s="104"/>
      <c r="H24" s="50"/>
      <c r="I24" s="50"/>
    </row>
    <row r="25" spans="1:9" ht="13.5" customHeight="1" x14ac:dyDescent="0.2">
      <c r="A25" s="67"/>
      <c r="B25" s="42"/>
      <c r="C25" s="111"/>
      <c r="D25" s="42"/>
      <c r="E25" s="66"/>
      <c r="F25" s="105"/>
      <c r="G25" s="105"/>
      <c r="H25" s="50"/>
      <c r="I25" s="50"/>
    </row>
    <row r="26" spans="1:9" ht="12.95" customHeight="1" x14ac:dyDescent="0.2">
      <c r="A26" s="63" t="s">
        <v>31</v>
      </c>
      <c r="B26" s="42">
        <v>0.29089999999999999</v>
      </c>
      <c r="C26" s="111">
        <v>0.3</v>
      </c>
      <c r="D26" s="42">
        <v>0.25</v>
      </c>
      <c r="E26" s="65" t="s">
        <v>1</v>
      </c>
      <c r="F26" s="100">
        <f>+D26-Y3</f>
        <v>0.19</v>
      </c>
      <c r="G26" s="100">
        <f>+D26+Y3</f>
        <v>0.31</v>
      </c>
      <c r="H26" s="51" t="s">
        <v>13</v>
      </c>
      <c r="I26" s="51" t="s">
        <v>13</v>
      </c>
    </row>
    <row r="27" spans="1:9" x14ac:dyDescent="0.2">
      <c r="A27" s="64"/>
      <c r="B27" s="42"/>
      <c r="C27" s="111"/>
      <c r="D27" s="42"/>
      <c r="E27" s="66"/>
      <c r="F27" s="101"/>
      <c r="G27" s="101"/>
      <c r="H27" s="51"/>
      <c r="I27" s="51"/>
    </row>
    <row r="28" spans="1:9" x14ac:dyDescent="0.2">
      <c r="A28" s="64"/>
      <c r="B28" s="42"/>
      <c r="C28" s="111"/>
      <c r="D28" s="42"/>
      <c r="E28" s="66"/>
      <c r="F28" s="102"/>
      <c r="G28" s="102"/>
      <c r="H28" s="51"/>
      <c r="I28" s="51"/>
    </row>
    <row r="29" spans="1:9" x14ac:dyDescent="0.2">
      <c r="A29" s="67" t="s">
        <v>54</v>
      </c>
      <c r="B29" s="90">
        <v>1.5E-3</v>
      </c>
      <c r="C29" s="109"/>
      <c r="D29" s="42"/>
      <c r="E29" s="42"/>
      <c r="F29" s="103"/>
      <c r="G29" s="103"/>
      <c r="H29" s="52"/>
      <c r="I29" s="52"/>
    </row>
    <row r="30" spans="1:9" x14ac:dyDescent="0.2">
      <c r="A30" s="88"/>
      <c r="B30" s="90"/>
      <c r="C30" s="109"/>
      <c r="D30" s="42"/>
      <c r="E30" s="42"/>
      <c r="F30" s="104"/>
      <c r="G30" s="104"/>
      <c r="H30" s="52"/>
      <c r="I30" s="52"/>
    </row>
    <row r="31" spans="1:9" ht="15" thickBot="1" x14ac:dyDescent="0.25">
      <c r="A31" s="89"/>
      <c r="B31" s="91"/>
      <c r="C31" s="110"/>
      <c r="D31" s="62"/>
      <c r="E31" s="62"/>
      <c r="F31" s="106"/>
      <c r="G31" s="106"/>
      <c r="H31" s="53"/>
      <c r="I31" s="53"/>
    </row>
    <row r="32" spans="1:9" ht="20.25" x14ac:dyDescent="0.3">
      <c r="A32" s="15"/>
      <c r="B32" s="16"/>
      <c r="C32" s="16"/>
      <c r="D32" s="16"/>
      <c r="E32" s="16"/>
      <c r="F32" s="16"/>
      <c r="G32" s="16"/>
    </row>
    <row r="33" spans="1:1" ht="15" x14ac:dyDescent="0.2">
      <c r="A33" s="17" t="s">
        <v>18</v>
      </c>
    </row>
  </sheetData>
  <mergeCells count="144">
    <mergeCell ref="AE1:AH1"/>
    <mergeCell ref="AI1:AL1"/>
    <mergeCell ref="AM1:AP1"/>
    <mergeCell ref="AQ1:AT1"/>
    <mergeCell ref="AU1:AX1"/>
    <mergeCell ref="AY1:BB1"/>
    <mergeCell ref="A1:H1"/>
    <mergeCell ref="K1:N1"/>
    <mergeCell ref="O1:R1"/>
    <mergeCell ref="S1:V1"/>
    <mergeCell ref="W1:Z1"/>
    <mergeCell ref="AA1:AD1"/>
    <mergeCell ref="CA1:CD1"/>
    <mergeCell ref="CE1:CH1"/>
    <mergeCell ref="CI1:CL1"/>
    <mergeCell ref="CM1:CP1"/>
    <mergeCell ref="CQ1:CT1"/>
    <mergeCell ref="CU1:CX1"/>
    <mergeCell ref="BC1:BF1"/>
    <mergeCell ref="BG1:BJ1"/>
    <mergeCell ref="BK1:BN1"/>
    <mergeCell ref="BO1:BR1"/>
    <mergeCell ref="BS1:BV1"/>
    <mergeCell ref="BW1:BZ1"/>
    <mergeCell ref="DW1:DZ1"/>
    <mergeCell ref="EA1:ED1"/>
    <mergeCell ref="EE1:EH1"/>
    <mergeCell ref="EI1:EL1"/>
    <mergeCell ref="EM1:EP1"/>
    <mergeCell ref="EQ1:ET1"/>
    <mergeCell ref="CY1:DB1"/>
    <mergeCell ref="DC1:DF1"/>
    <mergeCell ref="DG1:DJ1"/>
    <mergeCell ref="DK1:DN1"/>
    <mergeCell ref="DO1:DR1"/>
    <mergeCell ref="DS1:DV1"/>
    <mergeCell ref="GA1:GD1"/>
    <mergeCell ref="GE1:GH1"/>
    <mergeCell ref="GI1:GL1"/>
    <mergeCell ref="GM1:GP1"/>
    <mergeCell ref="EU1:EX1"/>
    <mergeCell ref="EY1:FB1"/>
    <mergeCell ref="FC1:FF1"/>
    <mergeCell ref="FG1:FJ1"/>
    <mergeCell ref="FK1:FN1"/>
    <mergeCell ref="FO1:FR1"/>
    <mergeCell ref="IM1:IP1"/>
    <mergeCell ref="IQ1:IT1"/>
    <mergeCell ref="A3:H3"/>
    <mergeCell ref="A5:A7"/>
    <mergeCell ref="B5:B7"/>
    <mergeCell ref="D5:D7"/>
    <mergeCell ref="E5:E7"/>
    <mergeCell ref="F5:F7"/>
    <mergeCell ref="H5:H7"/>
    <mergeCell ref="C5:C7"/>
    <mergeCell ref="HO1:HR1"/>
    <mergeCell ref="HS1:HV1"/>
    <mergeCell ref="HW1:HZ1"/>
    <mergeCell ref="IA1:ID1"/>
    <mergeCell ref="IE1:IH1"/>
    <mergeCell ref="II1:IL1"/>
    <mergeCell ref="GQ1:GT1"/>
    <mergeCell ref="GU1:GX1"/>
    <mergeCell ref="GY1:HB1"/>
    <mergeCell ref="HC1:HF1"/>
    <mergeCell ref="HG1:HJ1"/>
    <mergeCell ref="HK1:HN1"/>
    <mergeCell ref="FS1:FV1"/>
    <mergeCell ref="FW1:FZ1"/>
    <mergeCell ref="A11:A13"/>
    <mergeCell ref="B11:B13"/>
    <mergeCell ref="D11:D13"/>
    <mergeCell ref="E11:E13"/>
    <mergeCell ref="F11:F13"/>
    <mergeCell ref="H11:H13"/>
    <mergeCell ref="C11:C13"/>
    <mergeCell ref="A8:A10"/>
    <mergeCell ref="B8:B10"/>
    <mergeCell ref="D8:D10"/>
    <mergeCell ref="E8:E10"/>
    <mergeCell ref="F8:F10"/>
    <mergeCell ref="H8:H10"/>
    <mergeCell ref="C8:C10"/>
    <mergeCell ref="A17:A19"/>
    <mergeCell ref="B17:B19"/>
    <mergeCell ref="D17:D19"/>
    <mergeCell ref="E17:E19"/>
    <mergeCell ref="F17:F19"/>
    <mergeCell ref="H17:H19"/>
    <mergeCell ref="C17:C19"/>
    <mergeCell ref="A14:A16"/>
    <mergeCell ref="B14:B16"/>
    <mergeCell ref="D14:D16"/>
    <mergeCell ref="E14:E16"/>
    <mergeCell ref="F14:F16"/>
    <mergeCell ref="H14:H16"/>
    <mergeCell ref="C14:C16"/>
    <mergeCell ref="A23:A25"/>
    <mergeCell ref="B23:B25"/>
    <mergeCell ref="D23:D25"/>
    <mergeCell ref="E23:E25"/>
    <mergeCell ref="F23:F25"/>
    <mergeCell ref="H23:H25"/>
    <mergeCell ref="C23:C25"/>
    <mergeCell ref="A20:A22"/>
    <mergeCell ref="B20:B22"/>
    <mergeCell ref="D20:D22"/>
    <mergeCell ref="E20:E22"/>
    <mergeCell ref="F20:F22"/>
    <mergeCell ref="H20:H22"/>
    <mergeCell ref="C20:C22"/>
    <mergeCell ref="A29:A31"/>
    <mergeCell ref="B29:B31"/>
    <mergeCell ref="D29:D31"/>
    <mergeCell ref="E29:E31"/>
    <mergeCell ref="F29:F31"/>
    <mergeCell ref="H29:H31"/>
    <mergeCell ref="C29:C31"/>
    <mergeCell ref="A26:A28"/>
    <mergeCell ref="B26:B28"/>
    <mergeCell ref="D26:D28"/>
    <mergeCell ref="E26:E28"/>
    <mergeCell ref="F26:F28"/>
    <mergeCell ref="H26:H28"/>
    <mergeCell ref="C26:C28"/>
    <mergeCell ref="I23:I25"/>
    <mergeCell ref="I26:I28"/>
    <mergeCell ref="I29:I31"/>
    <mergeCell ref="I5:I7"/>
    <mergeCell ref="I8:I10"/>
    <mergeCell ref="I11:I13"/>
    <mergeCell ref="I14:I16"/>
    <mergeCell ref="I17:I19"/>
    <mergeCell ref="I20:I22"/>
    <mergeCell ref="G5:G7"/>
    <mergeCell ref="G8:G10"/>
    <mergeCell ref="G11:G13"/>
    <mergeCell ref="G14:G16"/>
    <mergeCell ref="G17:G19"/>
    <mergeCell ref="G20:G22"/>
    <mergeCell ref="G23:G25"/>
    <mergeCell ref="G26:G28"/>
    <mergeCell ref="G29:G3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8" orientation="landscape" blackAndWhite="1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9">
    <tabColor theme="7" tint="0.59999389629810485"/>
    <pageSetUpPr fitToPage="1"/>
  </sheetPr>
  <dimension ref="A1:L36"/>
  <sheetViews>
    <sheetView rightToLeft="1" view="pageBreakPreview" topLeftCell="A6" zoomScale="90" zoomScaleNormal="100" zoomScaleSheetLayoutView="90" workbookViewId="0">
      <selection activeCell="L19" sqref="L19"/>
    </sheetView>
  </sheetViews>
  <sheetFormatPr defaultColWidth="9.42578125" defaultRowHeight="12.75" x14ac:dyDescent="0.2"/>
  <cols>
    <col min="1" max="1" width="23.5703125" style="18" customWidth="1"/>
    <col min="2" max="2" width="22.5703125" style="18" customWidth="1"/>
    <col min="3" max="3" width="28.140625" style="18" hidden="1" customWidth="1"/>
    <col min="4" max="4" width="28.140625" style="18" customWidth="1"/>
    <col min="5" max="5" width="22.5703125" style="18" customWidth="1"/>
    <col min="6" max="6" width="25" style="18" customWidth="1"/>
    <col min="7" max="7" width="37.7109375" style="18" customWidth="1"/>
    <col min="8" max="16384" width="9.42578125" style="18"/>
  </cols>
  <sheetData>
    <row r="1" spans="1:12" ht="23.25" x14ac:dyDescent="0.35">
      <c r="A1" s="148" t="s">
        <v>38</v>
      </c>
      <c r="B1" s="148"/>
      <c r="C1" s="148"/>
      <c r="D1" s="148"/>
      <c r="E1" s="148"/>
      <c r="F1" s="148"/>
      <c r="G1" s="148"/>
    </row>
    <row r="2" spans="1:12" ht="18" x14ac:dyDescent="0.25">
      <c r="A2" s="149" t="s">
        <v>32</v>
      </c>
      <c r="B2" s="149"/>
      <c r="C2" s="149"/>
      <c r="D2" s="149"/>
      <c r="E2" s="149"/>
      <c r="F2" s="149"/>
      <c r="G2" s="149"/>
    </row>
    <row r="3" spans="1:12" ht="13.5" thickBot="1" x14ac:dyDescent="0.25">
      <c r="A3" s="19"/>
      <c r="B3" s="19"/>
    </row>
    <row r="4" spans="1:12" ht="67.5" customHeight="1" x14ac:dyDescent="0.2">
      <c r="A4" s="150" t="s">
        <v>0</v>
      </c>
      <c r="B4" s="150" t="s">
        <v>39</v>
      </c>
      <c r="C4" s="150" t="s">
        <v>19</v>
      </c>
      <c r="D4" s="150" t="s">
        <v>53</v>
      </c>
      <c r="E4" s="150" t="s">
        <v>10</v>
      </c>
      <c r="F4" s="150" t="s">
        <v>20</v>
      </c>
      <c r="G4" s="150" t="s">
        <v>9</v>
      </c>
    </row>
    <row r="5" spans="1:12" ht="13.15" customHeight="1" x14ac:dyDescent="0.2">
      <c r="A5" s="151"/>
      <c r="B5" s="151"/>
      <c r="C5" s="151"/>
      <c r="D5" s="151"/>
      <c r="E5" s="151"/>
      <c r="F5" s="151"/>
      <c r="G5" s="151"/>
    </row>
    <row r="6" spans="1:12" ht="19.5" customHeight="1" thickBot="1" x14ac:dyDescent="0.25">
      <c r="A6" s="152"/>
      <c r="B6" s="152"/>
      <c r="C6" s="152"/>
      <c r="D6" s="152"/>
      <c r="E6" s="152"/>
      <c r="F6" s="152"/>
      <c r="G6" s="152"/>
    </row>
    <row r="7" spans="1:12" ht="18.75" customHeight="1" thickBot="1" x14ac:dyDescent="0.25">
      <c r="A7" s="122" t="s">
        <v>6</v>
      </c>
      <c r="B7" s="125">
        <v>0.93940000000000001</v>
      </c>
      <c r="C7" s="125">
        <v>0.94</v>
      </c>
      <c r="D7" s="141">
        <v>0.94</v>
      </c>
      <c r="E7" s="145" t="s">
        <v>1</v>
      </c>
      <c r="F7" s="131" t="s">
        <v>33</v>
      </c>
      <c r="G7" s="142" t="s">
        <v>34</v>
      </c>
    </row>
    <row r="8" spans="1:12" ht="49.35" customHeight="1" thickBot="1" x14ac:dyDescent="0.25">
      <c r="A8" s="123"/>
      <c r="B8" s="126"/>
      <c r="C8" s="126"/>
      <c r="D8" s="141"/>
      <c r="E8" s="146"/>
      <c r="F8" s="132"/>
      <c r="G8" s="143"/>
    </row>
    <row r="9" spans="1:12" ht="37.35" customHeight="1" thickBot="1" x14ac:dyDescent="0.25">
      <c r="A9" s="124"/>
      <c r="B9" s="127"/>
      <c r="C9" s="127"/>
      <c r="D9" s="141"/>
      <c r="E9" s="147"/>
      <c r="F9" s="133"/>
      <c r="G9" s="144"/>
      <c r="L9" s="20"/>
    </row>
    <row r="10" spans="1:12" ht="9.75" customHeight="1" thickBot="1" x14ac:dyDescent="0.25">
      <c r="A10" s="128" t="s">
        <v>4</v>
      </c>
      <c r="B10" s="125">
        <v>0</v>
      </c>
      <c r="C10" s="125">
        <v>0.05</v>
      </c>
      <c r="D10" s="141">
        <v>0.05</v>
      </c>
      <c r="E10" s="131" t="s">
        <v>2</v>
      </c>
      <c r="F10" s="131" t="s">
        <v>35</v>
      </c>
      <c r="G10" s="128" t="s">
        <v>36</v>
      </c>
      <c r="L10" s="20"/>
    </row>
    <row r="11" spans="1:12" ht="53.25" customHeight="1" thickBot="1" x14ac:dyDescent="0.25">
      <c r="A11" s="129"/>
      <c r="B11" s="126"/>
      <c r="C11" s="126"/>
      <c r="D11" s="141"/>
      <c r="E11" s="132"/>
      <c r="F11" s="132"/>
      <c r="G11" s="129"/>
      <c r="L11" s="20"/>
    </row>
    <row r="12" spans="1:12" ht="10.5" customHeight="1" thickBot="1" x14ac:dyDescent="0.25">
      <c r="A12" s="130"/>
      <c r="B12" s="127"/>
      <c r="C12" s="127"/>
      <c r="D12" s="141"/>
      <c r="E12" s="133"/>
      <c r="F12" s="133"/>
      <c r="G12" s="130"/>
      <c r="L12" s="20"/>
    </row>
    <row r="13" spans="1:12" ht="18.75" customHeight="1" thickBot="1" x14ac:dyDescent="0.25">
      <c r="A13" s="122" t="s">
        <v>7</v>
      </c>
      <c r="B13" s="125">
        <v>0</v>
      </c>
      <c r="C13" s="125">
        <v>0</v>
      </c>
      <c r="D13" s="141">
        <v>0</v>
      </c>
      <c r="E13" s="145" t="s">
        <v>1</v>
      </c>
      <c r="F13" s="131" t="s">
        <v>22</v>
      </c>
      <c r="G13" s="122"/>
      <c r="L13" s="20"/>
    </row>
    <row r="14" spans="1:12" ht="38.25" customHeight="1" thickBot="1" x14ac:dyDescent="0.25">
      <c r="A14" s="123"/>
      <c r="B14" s="126"/>
      <c r="C14" s="126"/>
      <c r="D14" s="141"/>
      <c r="E14" s="146"/>
      <c r="F14" s="132"/>
      <c r="G14" s="123"/>
      <c r="L14" s="20"/>
    </row>
    <row r="15" spans="1:12" ht="15" customHeight="1" thickBot="1" x14ac:dyDescent="0.25">
      <c r="A15" s="124"/>
      <c r="B15" s="127"/>
      <c r="C15" s="127"/>
      <c r="D15" s="141"/>
      <c r="E15" s="147"/>
      <c r="F15" s="133"/>
      <c r="G15" s="124"/>
      <c r="L15" s="20"/>
    </row>
    <row r="16" spans="1:12" ht="12.75" customHeight="1" thickBot="1" x14ac:dyDescent="0.25">
      <c r="A16" s="122" t="s">
        <v>17</v>
      </c>
      <c r="B16" s="125">
        <v>0</v>
      </c>
      <c r="C16" s="125">
        <v>0</v>
      </c>
      <c r="D16" s="141">
        <v>0</v>
      </c>
      <c r="E16" s="131" t="s">
        <v>2</v>
      </c>
      <c r="F16" s="131" t="s">
        <v>21</v>
      </c>
      <c r="G16" s="142"/>
    </row>
    <row r="17" spans="1:7" ht="27" customHeight="1" thickBot="1" x14ac:dyDescent="0.25">
      <c r="A17" s="123"/>
      <c r="B17" s="126"/>
      <c r="C17" s="126"/>
      <c r="D17" s="141"/>
      <c r="E17" s="132"/>
      <c r="F17" s="132"/>
      <c r="G17" s="143"/>
    </row>
    <row r="18" spans="1:7" ht="32.25" customHeight="1" thickBot="1" x14ac:dyDescent="0.25">
      <c r="A18" s="124"/>
      <c r="B18" s="127"/>
      <c r="C18" s="127"/>
      <c r="D18" s="141"/>
      <c r="E18" s="133"/>
      <c r="F18" s="133"/>
      <c r="G18" s="144"/>
    </row>
    <row r="19" spans="1:7" ht="12.75" customHeight="1" thickBot="1" x14ac:dyDescent="0.25">
      <c r="A19" s="122" t="s">
        <v>5</v>
      </c>
      <c r="B19" s="125">
        <v>6.0600000000000001E-2</v>
      </c>
      <c r="C19" s="125">
        <v>0.05</v>
      </c>
      <c r="D19" s="141">
        <v>0.05</v>
      </c>
      <c r="E19" s="131" t="s">
        <v>2</v>
      </c>
      <c r="F19" s="131" t="s">
        <v>35</v>
      </c>
      <c r="G19" s="122" t="s">
        <v>36</v>
      </c>
    </row>
    <row r="20" spans="1:7" ht="12.75" customHeight="1" thickBot="1" x14ac:dyDescent="0.25">
      <c r="A20" s="123"/>
      <c r="B20" s="126"/>
      <c r="C20" s="126"/>
      <c r="D20" s="141"/>
      <c r="E20" s="132"/>
      <c r="F20" s="132"/>
      <c r="G20" s="123"/>
    </row>
    <row r="21" spans="1:7" ht="13.5" customHeight="1" thickBot="1" x14ac:dyDescent="0.25">
      <c r="A21" s="124"/>
      <c r="B21" s="127"/>
      <c r="C21" s="127"/>
      <c r="D21" s="141"/>
      <c r="E21" s="133"/>
      <c r="F21" s="133"/>
      <c r="G21" s="124"/>
    </row>
    <row r="22" spans="1:7" ht="12.75" customHeight="1" thickBot="1" x14ac:dyDescent="0.25">
      <c r="A22" s="134" t="s">
        <v>3</v>
      </c>
      <c r="B22" s="125">
        <f>SUM(B7:B21)</f>
        <v>1</v>
      </c>
      <c r="C22" s="137">
        <f>SUM(C7:C21)</f>
        <v>1.04</v>
      </c>
      <c r="D22" s="140">
        <f>SUM(D7:D21)</f>
        <v>1.04</v>
      </c>
      <c r="E22" s="122"/>
      <c r="F22" s="122"/>
      <c r="G22" s="122"/>
    </row>
    <row r="23" spans="1:7" ht="12.75" customHeight="1" thickBot="1" x14ac:dyDescent="0.25">
      <c r="A23" s="135"/>
      <c r="B23" s="126"/>
      <c r="C23" s="138"/>
      <c r="D23" s="141"/>
      <c r="E23" s="123"/>
      <c r="F23" s="123"/>
      <c r="G23" s="123"/>
    </row>
    <row r="24" spans="1:7" ht="13.5" customHeight="1" thickBot="1" x14ac:dyDescent="0.25">
      <c r="A24" s="136"/>
      <c r="B24" s="127"/>
      <c r="C24" s="139"/>
      <c r="D24" s="141"/>
      <c r="E24" s="124"/>
      <c r="F24" s="124"/>
      <c r="G24" s="124"/>
    </row>
    <row r="25" spans="1:7" ht="12.75" customHeight="1" thickBot="1" x14ac:dyDescent="0.25">
      <c r="A25" s="122" t="s">
        <v>8</v>
      </c>
      <c r="B25" s="125">
        <v>0.997</v>
      </c>
      <c r="C25" s="128">
        <v>0.94</v>
      </c>
      <c r="D25" s="141">
        <v>0.94</v>
      </c>
      <c r="E25" s="131" t="s">
        <v>1</v>
      </c>
      <c r="F25" s="131" t="s">
        <v>33</v>
      </c>
      <c r="G25" s="122" t="s">
        <v>37</v>
      </c>
    </row>
    <row r="26" spans="1:7" ht="12.75" customHeight="1" thickBot="1" x14ac:dyDescent="0.25">
      <c r="A26" s="123"/>
      <c r="B26" s="126"/>
      <c r="C26" s="129"/>
      <c r="D26" s="141"/>
      <c r="E26" s="132"/>
      <c r="F26" s="132"/>
      <c r="G26" s="123"/>
    </row>
    <row r="27" spans="1:7" ht="13.5" customHeight="1" thickBot="1" x14ac:dyDescent="0.25">
      <c r="A27" s="124"/>
      <c r="B27" s="127"/>
      <c r="C27" s="130"/>
      <c r="D27" s="141"/>
      <c r="E27" s="133"/>
      <c r="F27" s="133"/>
      <c r="G27" s="124"/>
    </row>
    <row r="28" spans="1:7" ht="13.5" customHeight="1" x14ac:dyDescent="0.2">
      <c r="A28" s="116" t="s">
        <v>54</v>
      </c>
      <c r="B28" s="119">
        <v>1E-3</v>
      </c>
      <c r="C28" s="21"/>
      <c r="D28" s="21"/>
      <c r="E28" s="22"/>
      <c r="F28" s="22"/>
      <c r="G28" s="22"/>
    </row>
    <row r="29" spans="1:7" ht="13.5" customHeight="1" x14ac:dyDescent="0.2">
      <c r="A29" s="117"/>
      <c r="B29" s="120"/>
    </row>
    <row r="30" spans="1:7" ht="13.5" customHeight="1" thickBot="1" x14ac:dyDescent="0.25">
      <c r="A30" s="118"/>
      <c r="B30" s="121"/>
    </row>
    <row r="31" spans="1:7" ht="15" x14ac:dyDescent="0.2">
      <c r="A31" s="17" t="s">
        <v>18</v>
      </c>
      <c r="B31" s="2"/>
    </row>
    <row r="32" spans="1:7" ht="15" x14ac:dyDescent="0.2">
      <c r="A32" s="2"/>
      <c r="B32" s="2"/>
    </row>
    <row r="33" spans="1:2" ht="15" x14ac:dyDescent="0.2">
      <c r="A33" s="2"/>
      <c r="B33" s="2"/>
    </row>
    <row r="34" spans="1:2" ht="15" x14ac:dyDescent="0.2">
      <c r="A34" s="2"/>
      <c r="B34" s="2"/>
    </row>
    <row r="35" spans="1:2" ht="15" x14ac:dyDescent="0.2">
      <c r="A35" s="2"/>
      <c r="B35" s="2"/>
    </row>
    <row r="36" spans="1:2" ht="15" x14ac:dyDescent="0.2">
      <c r="A36" s="3"/>
      <c r="B36" s="3"/>
    </row>
  </sheetData>
  <mergeCells count="60">
    <mergeCell ref="G7:G9"/>
    <mergeCell ref="A1:G1"/>
    <mergeCell ref="A2:G2"/>
    <mergeCell ref="A4:A6"/>
    <mergeCell ref="B4:B6"/>
    <mergeCell ref="C4:C6"/>
    <mergeCell ref="E4:E6"/>
    <mergeCell ref="F4:F6"/>
    <mergeCell ref="G4:G6"/>
    <mergeCell ref="D4:D6"/>
    <mergeCell ref="D7:D9"/>
    <mergeCell ref="A7:A9"/>
    <mergeCell ref="B7:B9"/>
    <mergeCell ref="C7:C9"/>
    <mergeCell ref="E7:E9"/>
    <mergeCell ref="F7:F9"/>
    <mergeCell ref="G13:G15"/>
    <mergeCell ref="A10:A12"/>
    <mergeCell ref="B10:B12"/>
    <mergeCell ref="C10:C12"/>
    <mergeCell ref="E10:E12"/>
    <mergeCell ref="F10:F12"/>
    <mergeCell ref="G10:G12"/>
    <mergeCell ref="D10:D12"/>
    <mergeCell ref="D13:D15"/>
    <mergeCell ref="A13:A15"/>
    <mergeCell ref="B13:B15"/>
    <mergeCell ref="C13:C15"/>
    <mergeCell ref="E13:E15"/>
    <mergeCell ref="F13:F15"/>
    <mergeCell ref="G19:G21"/>
    <mergeCell ref="A16:A18"/>
    <mergeCell ref="B16:B18"/>
    <mergeCell ref="C16:C18"/>
    <mergeCell ref="E16:E18"/>
    <mergeCell ref="F16:F18"/>
    <mergeCell ref="G16:G18"/>
    <mergeCell ref="D16:D18"/>
    <mergeCell ref="D19:D21"/>
    <mergeCell ref="A19:A21"/>
    <mergeCell ref="B19:B21"/>
    <mergeCell ref="C19:C21"/>
    <mergeCell ref="E19:E21"/>
    <mergeCell ref="F19:F21"/>
    <mergeCell ref="E25:E27"/>
    <mergeCell ref="F25:F27"/>
    <mergeCell ref="G25:G27"/>
    <mergeCell ref="A22:A24"/>
    <mergeCell ref="B22:B24"/>
    <mergeCell ref="C22:C24"/>
    <mergeCell ref="E22:E24"/>
    <mergeCell ref="F22:F24"/>
    <mergeCell ref="G22:G24"/>
    <mergeCell ref="D22:D24"/>
    <mergeCell ref="D25:D27"/>
    <mergeCell ref="A28:A30"/>
    <mergeCell ref="B28:B30"/>
    <mergeCell ref="A25:A27"/>
    <mergeCell ref="B25:B27"/>
    <mergeCell ref="C25:C27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orientation="landscape" blackAndWhite="1" horizontalDpi="2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68174C-693D-4584-A57F-7CD57097C352}">
  <sheetPr>
    <pageSetUpPr fitToPage="1"/>
  </sheetPr>
  <dimension ref="A1:G8"/>
  <sheetViews>
    <sheetView rightToLeft="1" view="pageBreakPreview" zoomScale="60" zoomScaleNormal="100" workbookViewId="0">
      <selection activeCell="N4" sqref="N4"/>
    </sheetView>
  </sheetViews>
  <sheetFormatPr defaultRowHeight="12.75" x14ac:dyDescent="0.2"/>
  <cols>
    <col min="1" max="1" width="26.140625" customWidth="1"/>
    <col min="2" max="6" width="20.7109375" customWidth="1"/>
    <col min="7" max="7" width="29.28515625" customWidth="1"/>
  </cols>
  <sheetData>
    <row r="1" spans="1:7" ht="21" thickBot="1" x14ac:dyDescent="0.35">
      <c r="A1" s="153" t="s">
        <v>50</v>
      </c>
      <c r="B1" s="153"/>
      <c r="C1" s="153"/>
      <c r="D1" s="153"/>
      <c r="E1" s="153"/>
      <c r="F1" s="153"/>
      <c r="G1" s="153"/>
    </row>
    <row r="2" spans="1:7" ht="31.5" x14ac:dyDescent="0.2">
      <c r="A2" s="25" t="str">
        <f>+[1]מחושב!A2</f>
        <v>אפיק השקעה</v>
      </c>
      <c r="B2" s="26" t="str">
        <f>+[1]מחושב!B2</f>
        <v>חשיפה בפועל</v>
      </c>
      <c r="C2" s="26" t="str">
        <f>+[1]מחושב!C2</f>
        <v>שיעור חשיפה לשנת 2025</v>
      </c>
      <c r="D2" s="26" t="str">
        <f>+[1]מחושב!D2</f>
        <v>טווח סטייה</v>
      </c>
      <c r="E2" s="154" t="s">
        <v>49</v>
      </c>
      <c r="F2" s="154"/>
      <c r="G2" s="27" t="str">
        <f>+'[1]מיטב מסלול כללי'!G2</f>
        <v>מדד ייחוס</v>
      </c>
    </row>
    <row r="3" spans="1:7" ht="25.5" x14ac:dyDescent="0.2">
      <c r="A3" s="28" t="str">
        <f>+[1]מחושב!H3</f>
        <v>מניות</v>
      </c>
      <c r="B3" s="29">
        <f>+[1]מחושב!I3</f>
        <v>0.42799999999999999</v>
      </c>
      <c r="C3" s="30">
        <f>+[1]מחושב!J3</f>
        <v>0.44</v>
      </c>
      <c r="D3" s="30" t="str">
        <f>+[1]מחושב!K3</f>
        <v>6%</v>
      </c>
      <c r="E3" s="30">
        <f>+[1]מחושב!L3</f>
        <v>0.38</v>
      </c>
      <c r="F3" s="30">
        <f>+[1]מחושב!M3</f>
        <v>0.5</v>
      </c>
      <c r="G3" s="31" t="str">
        <f>+'[1]מיטב מסלול כללי'!G3</f>
        <v xml:space="preserve">75%  MSCI AC (בשקלים)
ת"א 125 - 25%   </v>
      </c>
    </row>
    <row r="4" spans="1:7" ht="51" x14ac:dyDescent="0.2">
      <c r="A4" s="32" t="str">
        <f>+[1]מחושב!H4</f>
        <v>אג"ח ממשלתי</v>
      </c>
      <c r="B4" s="29">
        <f>+[1]מחושב!I4</f>
        <v>0.38500000000000001</v>
      </c>
      <c r="C4" s="30">
        <f>+[1]מחושב!J4</f>
        <v>0.34</v>
      </c>
      <c r="D4" s="30" t="str">
        <f>+[1]מחושב!K4</f>
        <v>5%</v>
      </c>
      <c r="E4" s="30">
        <f>+[1]מחושב!L4</f>
        <v>0.29000000000000004</v>
      </c>
      <c r="F4" s="30">
        <f>+[1]מחושב!M4</f>
        <v>0.39</v>
      </c>
      <c r="G4" s="31" t="str">
        <f>+'[1]מיטב מסלול כללי'!G4</f>
        <v>ממשלתי גוב שקלי - 45% ממשלתי צמוד 2-5 שנים - 45%
אג"ח ארה"ב 10 שנים 10% (בשקלים)</v>
      </c>
    </row>
    <row r="5" spans="1:7" ht="38.25" x14ac:dyDescent="0.2">
      <c r="A5" s="28" t="str">
        <f>+[1]מחושב!H5</f>
        <v>אג"ח קונצרני</v>
      </c>
      <c r="B5" s="29">
        <f>+[1]מחושב!I5</f>
        <v>0.311</v>
      </c>
      <c r="C5" s="30">
        <f>+[1]מחושב!J5</f>
        <v>0.31</v>
      </c>
      <c r="D5" s="30" t="str">
        <f>+[1]מחושב!K5</f>
        <v>6%</v>
      </c>
      <c r="E5" s="30">
        <f>+[1]מחושב!L5</f>
        <v>0.25</v>
      </c>
      <c r="F5" s="30">
        <f>+[1]מחושב!M5</f>
        <v>0.37</v>
      </c>
      <c r="G5" s="31" t="str">
        <f>+'[1]מיטב מסלול כללי'!G5</f>
        <v>תל בונד 60 - 50%  
תל בונד שקלי - 25%
IBOXIN30-25% (בשקלים)</v>
      </c>
    </row>
    <row r="6" spans="1:7" ht="45" x14ac:dyDescent="0.2">
      <c r="A6" s="28" t="str">
        <f>+[1]מחושב!H6</f>
        <v>אחר ( קרנות נדל"ן , קרנות הון , הון סיכון , קרנות PE ,קרנות גידור )</v>
      </c>
      <c r="B6" s="29">
        <f>+[1]מחושב!I6</f>
        <v>0</v>
      </c>
      <c r="C6" s="30">
        <f>+[1]מחושב!J6</f>
        <v>0.01</v>
      </c>
      <c r="D6" s="30" t="str">
        <f>+[1]מחושב!K6</f>
        <v>5%</v>
      </c>
      <c r="E6" s="30">
        <f>+[1]מחושב!L6</f>
        <v>0</v>
      </c>
      <c r="F6" s="30">
        <f>+[1]מחושב!M6</f>
        <v>6.0000000000000005E-2</v>
      </c>
      <c r="G6" s="33" t="str">
        <f>+'[1]מיטב מסלול כללי'!G6</f>
        <v xml:space="preserve">75%  MSCI AC (בשקלים)
ת"א 125 - 25%   </v>
      </c>
    </row>
    <row r="7" spans="1:7" ht="15" x14ac:dyDescent="0.2">
      <c r="A7" s="28" t="str">
        <f>+[1]מחושב!H7</f>
        <v>עו"ש , פק"מ , פר"י</v>
      </c>
      <c r="B7" s="29">
        <f>+[1]מחושב!I7</f>
        <v>5.8999999999999997E-2</v>
      </c>
      <c r="C7" s="30">
        <f>+[1]מחושב!J7</f>
        <v>0.03</v>
      </c>
      <c r="D7" s="30" t="str">
        <f>+[1]מחושב!K7</f>
        <v>5%</v>
      </c>
      <c r="E7" s="30">
        <v>0</v>
      </c>
      <c r="F7" s="30">
        <f>+[1]מחושב!M7</f>
        <v>0.08</v>
      </c>
      <c r="G7" s="31" t="str">
        <f>+'[1]מיטב מסלול כללי'!G7</f>
        <v>ריבית בנק ישראל</v>
      </c>
    </row>
    <row r="8" spans="1:7" ht="15.75" thickBot="1" x14ac:dyDescent="0.25">
      <c r="A8" s="34" t="str">
        <f>+[1]מחושב!H9</f>
        <v xml:space="preserve">חשיפה למט"ח </v>
      </c>
      <c r="B8" s="35">
        <f>+[1]מחושב!I9</f>
        <v>0.17599999999999999</v>
      </c>
      <c r="C8" s="36">
        <f>+[1]מחושב!J9</f>
        <v>0.18</v>
      </c>
      <c r="D8" s="36" t="str">
        <f>+[1]מחושב!K9</f>
        <v>6%</v>
      </c>
      <c r="E8" s="36">
        <f>+[1]מחושב!L9</f>
        <v>0.12</v>
      </c>
      <c r="F8" s="36">
        <f>+[1]מחושב!M9</f>
        <v>0.24</v>
      </c>
      <c r="G8" s="37" t="str">
        <f>+'[1]מיטב מסלול כללי'!G8</f>
        <v>שע"ח דולר/שקל</v>
      </c>
    </row>
  </sheetData>
  <mergeCells count="2">
    <mergeCell ref="A1:G1"/>
    <mergeCell ref="E2:F2"/>
  </mergeCells>
  <pageMargins left="0.70866141732283472" right="0.70866141732283472" top="0.74803149606299213" bottom="0.74803149606299213" header="0.31496062992125984" footer="0.31496062992125984"/>
  <pageSetup paperSize="9" scale="84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52B658-82C0-4D8D-8CB5-8D5E9CC045DD}">
  <sheetPr>
    <pageSetUpPr fitToPage="1"/>
  </sheetPr>
  <dimension ref="A1:G8"/>
  <sheetViews>
    <sheetView rightToLeft="1" view="pageBreakPreview" zoomScale="60" zoomScaleNormal="100" workbookViewId="0">
      <selection activeCell="N4" sqref="N4"/>
    </sheetView>
  </sheetViews>
  <sheetFormatPr defaultRowHeight="12.75" x14ac:dyDescent="0.2"/>
  <cols>
    <col min="1" max="1" width="31.42578125" customWidth="1"/>
    <col min="2" max="6" width="15.7109375" customWidth="1"/>
    <col min="7" max="7" width="35.28515625" customWidth="1"/>
  </cols>
  <sheetData>
    <row r="1" spans="1:7" ht="21" thickBot="1" x14ac:dyDescent="0.35">
      <c r="A1" s="153" t="s">
        <v>51</v>
      </c>
      <c r="B1" s="153"/>
      <c r="C1" s="153"/>
      <c r="D1" s="153"/>
      <c r="E1" s="153"/>
      <c r="F1" s="153"/>
      <c r="G1" s="153"/>
    </row>
    <row r="2" spans="1:7" ht="31.5" x14ac:dyDescent="0.2">
      <c r="A2" s="25" t="str">
        <f>+[1]מחושב!A2</f>
        <v>אפיק השקעה</v>
      </c>
      <c r="B2" s="26" t="str">
        <f>+[1]מחושב!B2</f>
        <v>חשיפה בפועל</v>
      </c>
      <c r="C2" s="26" t="str">
        <f>+[1]מחושב!C2</f>
        <v>שיעור חשיפה לשנת 2025</v>
      </c>
      <c r="D2" s="26" t="str">
        <f>+[1]מחושב!D2</f>
        <v>טווח סטייה</v>
      </c>
      <c r="E2" s="154" t="s">
        <v>49</v>
      </c>
      <c r="F2" s="154"/>
      <c r="G2" s="27" t="s">
        <v>9</v>
      </c>
    </row>
    <row r="3" spans="1:7" ht="25.5" x14ac:dyDescent="0.2">
      <c r="A3" s="28" t="str">
        <f>+[1]מחושב!A3</f>
        <v>מניות</v>
      </c>
      <c r="B3" s="29">
        <f>+[1]מחושב!B3</f>
        <v>0.45600000000000002</v>
      </c>
      <c r="C3" s="30">
        <f>+[1]מחושב!C3</f>
        <v>0.44</v>
      </c>
      <c r="D3" s="30" t="str">
        <f>+[1]מחושב!D3</f>
        <v>6%</v>
      </c>
      <c r="E3" s="30">
        <f>+[1]מחושב!E3</f>
        <v>0.38</v>
      </c>
      <c r="F3" s="30">
        <f>+[1]מחושב!F3</f>
        <v>0.5</v>
      </c>
      <c r="G3" s="31" t="s">
        <v>28</v>
      </c>
    </row>
    <row r="4" spans="1:7" ht="38.25" x14ac:dyDescent="0.2">
      <c r="A4" s="32" t="str">
        <f>+[1]מחושב!A4</f>
        <v>אג"ח ממשלתי</v>
      </c>
      <c r="B4" s="29">
        <f>+[1]מחושב!B4</f>
        <v>0.13200000000000001</v>
      </c>
      <c r="C4" s="30">
        <f>+[1]מחושב!C4</f>
        <v>0.11</v>
      </c>
      <c r="D4" s="30" t="str">
        <f>+[1]מחושב!D4</f>
        <v>5%</v>
      </c>
      <c r="E4" s="30">
        <f>+[1]מחושב!E4</f>
        <v>0.06</v>
      </c>
      <c r="F4" s="30">
        <f>+[1]מחושב!F4</f>
        <v>0.16</v>
      </c>
      <c r="G4" s="31" t="s">
        <v>43</v>
      </c>
    </row>
    <row r="5" spans="1:7" ht="38.25" x14ac:dyDescent="0.2">
      <c r="A5" s="28" t="str">
        <f>+[1]מחושב!A5</f>
        <v>אג"ח קונצרני</v>
      </c>
      <c r="B5" s="29">
        <f>+[1]מחושב!B5</f>
        <v>0.17899999999999999</v>
      </c>
      <c r="C5" s="30">
        <f>+[1]מחושב!C5</f>
        <v>0.18</v>
      </c>
      <c r="D5" s="30" t="str">
        <f>+[1]מחושב!D5</f>
        <v>6%</v>
      </c>
      <c r="E5" s="30">
        <f>+[1]מחושב!E5</f>
        <v>0.12</v>
      </c>
      <c r="F5" s="30">
        <f>+[1]מחושב!F5</f>
        <v>0.24</v>
      </c>
      <c r="G5" s="31" t="s">
        <v>15</v>
      </c>
    </row>
    <row r="6" spans="1:7" ht="45" x14ac:dyDescent="0.2">
      <c r="A6" s="28" t="str">
        <f>+[1]מחושב!A6</f>
        <v>אחר ( קרנות נדל"ן , קרנות הון , הון סיכון , קרנות PE ,קרנות גידור )</v>
      </c>
      <c r="B6" s="29">
        <f>+[1]מחושב!B6</f>
        <v>0.23499999999999999</v>
      </c>
      <c r="C6" s="30">
        <f>+[1]מחושב!C6</f>
        <v>0.24</v>
      </c>
      <c r="D6" s="30" t="str">
        <f>+[1]מחושב!D6</f>
        <v>5%</v>
      </c>
      <c r="E6" s="30">
        <f>+[1]מחושב!E6</f>
        <v>0.19</v>
      </c>
      <c r="F6" s="30">
        <f>+[1]מחושב!F6</f>
        <v>0.28999999999999998</v>
      </c>
      <c r="G6" s="33" t="s">
        <v>28</v>
      </c>
    </row>
    <row r="7" spans="1:7" ht="15" x14ac:dyDescent="0.2">
      <c r="A7" s="28" t="str">
        <f>+[1]מחושב!A7</f>
        <v>עו"ש , פק"מ , פר"י</v>
      </c>
      <c r="B7" s="29">
        <f>+[1]מחושב!B7</f>
        <v>3.2000000000000001E-2</v>
      </c>
      <c r="C7" s="30">
        <f>+[1]מחושב!C7</f>
        <v>0.03</v>
      </c>
      <c r="D7" s="30" t="str">
        <f>+[1]מחושב!D7</f>
        <v>5%</v>
      </c>
      <c r="E7" s="30">
        <f>+[1]מחושב!E7</f>
        <v>0</v>
      </c>
      <c r="F7" s="30">
        <f>+[1]מחושב!F7</f>
        <v>0.08</v>
      </c>
      <c r="G7" s="31" t="s">
        <v>11</v>
      </c>
    </row>
    <row r="8" spans="1:7" ht="15.75" thickBot="1" x14ac:dyDescent="0.25">
      <c r="A8" s="34" t="str">
        <f>+[1]מחושב!A9</f>
        <v xml:space="preserve">חשיפה למט"ח </v>
      </c>
      <c r="B8" s="35">
        <f>+[1]מחושב!B9</f>
        <v>0.184</v>
      </c>
      <c r="C8" s="36">
        <f>+[1]מחושב!C9</f>
        <v>0.18</v>
      </c>
      <c r="D8" s="36" t="str">
        <f>+[1]מחושב!D9</f>
        <v>6%</v>
      </c>
      <c r="E8" s="36">
        <f>+[1]מחושב!E9</f>
        <v>0.12</v>
      </c>
      <c r="F8" s="36">
        <f>+[1]מחושב!F9</f>
        <v>0.24</v>
      </c>
      <c r="G8" s="37" t="s">
        <v>13</v>
      </c>
    </row>
  </sheetData>
  <mergeCells count="2">
    <mergeCell ref="A1:G1"/>
    <mergeCell ref="E2:F2"/>
  </mergeCells>
  <pageMargins left="0.70866141732283472" right="0.70866141732283472" top="0.74803149606299213" bottom="0.74803149606299213" header="0.31496062992125984" footer="0.31496062992125984"/>
  <pageSetup paperSize="9" scale="9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5"/>
  <dimension ref="A1:D1"/>
  <sheetViews>
    <sheetView rightToLeft="1" tabSelected="1" zoomScaleNormal="100" workbookViewId="0">
      <selection activeCell="P17" sqref="P17"/>
    </sheetView>
  </sheetViews>
  <sheetFormatPr defaultColWidth="8.85546875" defaultRowHeight="15" x14ac:dyDescent="0.2"/>
  <cols>
    <col min="1" max="16384" width="8.85546875" style="1"/>
  </cols>
  <sheetData>
    <row r="1" spans="1:4" ht="20.25" x14ac:dyDescent="0.3">
      <c r="A1" s="4"/>
      <c r="B1" s="4"/>
      <c r="C1" s="4"/>
      <c r="D1" s="4"/>
    </row>
  </sheetData>
  <printOptions horizontalCentered="1" verticalCentered="1"/>
  <pageMargins left="0.7" right="0.7" top="0.75" bottom="0.75" header="0.3" footer="0.3"/>
  <pageSetup paperSize="9" orientation="portrait" blackAndWhite="1" horizontalDpi="2" verticalDpi="30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</vt:i4>
      </vt:variant>
    </vt:vector>
  </HeadingPairs>
  <TitlesOfParts>
    <vt:vector size="10" baseType="lpstr">
      <vt:lpstr>מסלול כללי  </vt:lpstr>
      <vt:lpstr>מסלול אשראי ואגח</vt:lpstr>
      <vt:lpstr>מסלול מניות קרן</vt:lpstr>
      <vt:lpstr>s&amp;p 500 -  קרן מסלול  </vt:lpstr>
      <vt:lpstr>מדיניות מסלול כללי ילין לפידות</vt:lpstr>
      <vt:lpstr>מדיניות מסלול כללי למיטב</vt:lpstr>
      <vt:lpstr>עיקרי מדיניות השקעות אחראיות</vt:lpstr>
      <vt:lpstr>'מסלול אשראי ואגח'!Print_Area</vt:lpstr>
      <vt:lpstr>'מסלול כללי  '!Print_Area</vt:lpstr>
      <vt:lpstr>'מסלול מניות קרן'!Print_Area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liora</dc:creator>
  <cp:lastModifiedBy>Roi Ben Ari</cp:lastModifiedBy>
  <cp:lastPrinted>2025-01-27T12:10:47Z</cp:lastPrinted>
  <dcterms:created xsi:type="dcterms:W3CDTF">2010-01-25T10:20:01Z</dcterms:created>
  <dcterms:modified xsi:type="dcterms:W3CDTF">2025-01-27T13:29:11Z</dcterms:modified>
</cp:coreProperties>
</file>